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記事\ピボットテーブルで月・週単位表示\"/>
    </mc:Choice>
  </mc:AlternateContent>
  <xr:revisionPtr revIDLastSave="0" documentId="13_ncr:1_{58A51B13-BD36-41F5-92B4-4D7E4DA30890}" xr6:coauthVersionLast="47" xr6:coauthVersionMax="47" xr10:uidLastSave="{00000000-0000-0000-0000-000000000000}"/>
  <bookViews>
    <workbookView xWindow="-110" yWindow="-110" windowWidth="18220" windowHeight="11620" xr2:uid="{CABDE877-77F2-437C-AD62-705A18DC6321}"/>
  </bookViews>
  <sheets>
    <sheet name="データベース" sheetId="1" r:id="rId1"/>
    <sheet name="ピボットテーブル" sheetId="2" r:id="rId2"/>
    <sheet name="データベース2" sheetId="3" r:id="rId3"/>
    <sheet name="ピボットテーブル2" sheetId="5" r:id="rId4"/>
  </sheet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K20" i="3"/>
  <c r="K36" i="3"/>
  <c r="K52" i="3"/>
  <c r="K68" i="3"/>
  <c r="K84" i="3"/>
  <c r="K100" i="3"/>
  <c r="K116" i="3"/>
  <c r="K132" i="3"/>
  <c r="K148" i="3"/>
  <c r="K164" i="3"/>
  <c r="K180" i="3"/>
  <c r="K196" i="3"/>
  <c r="K212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H5" i="3"/>
  <c r="H6" i="3"/>
  <c r="J6" i="3" s="1"/>
  <c r="K6" i="3" s="1"/>
  <c r="H7" i="3"/>
  <c r="J7" i="3" s="1"/>
  <c r="K7" i="3" s="1"/>
  <c r="H8" i="3"/>
  <c r="J8" i="3" s="1"/>
  <c r="K8" i="3" s="1"/>
  <c r="H9" i="3"/>
  <c r="H10" i="3"/>
  <c r="J10" i="3" s="1"/>
  <c r="K10" i="3" s="1"/>
  <c r="H11" i="3"/>
  <c r="J11" i="3" s="1"/>
  <c r="K11" i="3" s="1"/>
  <c r="H12" i="3"/>
  <c r="J12" i="3" s="1"/>
  <c r="K12" i="3" s="1"/>
  <c r="H13" i="3"/>
  <c r="H14" i="3"/>
  <c r="J14" i="3" s="1"/>
  <c r="K14" i="3" s="1"/>
  <c r="H15" i="3"/>
  <c r="J15" i="3" s="1"/>
  <c r="K15" i="3" s="1"/>
  <c r="H16" i="3"/>
  <c r="J16" i="3" s="1"/>
  <c r="K16" i="3" s="1"/>
  <c r="H17" i="3"/>
  <c r="H18" i="3"/>
  <c r="J18" i="3" s="1"/>
  <c r="K18" i="3" s="1"/>
  <c r="H19" i="3"/>
  <c r="J19" i="3" s="1"/>
  <c r="K19" i="3" s="1"/>
  <c r="H20" i="3"/>
  <c r="J20" i="3" s="1"/>
  <c r="H21" i="3"/>
  <c r="H22" i="3"/>
  <c r="J22" i="3" s="1"/>
  <c r="K22" i="3" s="1"/>
  <c r="H23" i="3"/>
  <c r="J23" i="3" s="1"/>
  <c r="K23" i="3" s="1"/>
  <c r="H24" i="3"/>
  <c r="J24" i="3" s="1"/>
  <c r="K24" i="3" s="1"/>
  <c r="H25" i="3"/>
  <c r="H26" i="3"/>
  <c r="J26" i="3" s="1"/>
  <c r="K26" i="3" s="1"/>
  <c r="H27" i="3"/>
  <c r="J27" i="3" s="1"/>
  <c r="K27" i="3" s="1"/>
  <c r="H28" i="3"/>
  <c r="J28" i="3" s="1"/>
  <c r="K28" i="3" s="1"/>
  <c r="H29" i="3"/>
  <c r="H30" i="3"/>
  <c r="J30" i="3" s="1"/>
  <c r="K30" i="3" s="1"/>
  <c r="H31" i="3"/>
  <c r="J31" i="3" s="1"/>
  <c r="K31" i="3" s="1"/>
  <c r="H32" i="3"/>
  <c r="J32" i="3" s="1"/>
  <c r="K32" i="3" s="1"/>
  <c r="H33" i="3"/>
  <c r="H34" i="3"/>
  <c r="J34" i="3" s="1"/>
  <c r="K34" i="3" s="1"/>
  <c r="H35" i="3"/>
  <c r="J35" i="3" s="1"/>
  <c r="K35" i="3" s="1"/>
  <c r="H36" i="3"/>
  <c r="J36" i="3" s="1"/>
  <c r="H37" i="3"/>
  <c r="H38" i="3"/>
  <c r="J38" i="3" s="1"/>
  <c r="K38" i="3" s="1"/>
  <c r="H39" i="3"/>
  <c r="J39" i="3" s="1"/>
  <c r="K39" i="3" s="1"/>
  <c r="H40" i="3"/>
  <c r="J40" i="3" s="1"/>
  <c r="K40" i="3" s="1"/>
  <c r="H41" i="3"/>
  <c r="H42" i="3"/>
  <c r="J42" i="3" s="1"/>
  <c r="K42" i="3" s="1"/>
  <c r="H43" i="3"/>
  <c r="J43" i="3" s="1"/>
  <c r="K43" i="3" s="1"/>
  <c r="H44" i="3"/>
  <c r="J44" i="3" s="1"/>
  <c r="K44" i="3" s="1"/>
  <c r="H45" i="3"/>
  <c r="H46" i="3"/>
  <c r="J46" i="3" s="1"/>
  <c r="K46" i="3" s="1"/>
  <c r="H47" i="3"/>
  <c r="J47" i="3" s="1"/>
  <c r="K47" i="3" s="1"/>
  <c r="H48" i="3"/>
  <c r="J48" i="3" s="1"/>
  <c r="K48" i="3" s="1"/>
  <c r="H49" i="3"/>
  <c r="H50" i="3"/>
  <c r="J50" i="3" s="1"/>
  <c r="K50" i="3" s="1"/>
  <c r="H51" i="3"/>
  <c r="J51" i="3" s="1"/>
  <c r="K51" i="3" s="1"/>
  <c r="H52" i="3"/>
  <c r="J52" i="3" s="1"/>
  <c r="H53" i="3"/>
  <c r="H54" i="3"/>
  <c r="J54" i="3" s="1"/>
  <c r="K54" i="3" s="1"/>
  <c r="H55" i="3"/>
  <c r="J55" i="3" s="1"/>
  <c r="K55" i="3" s="1"/>
  <c r="H56" i="3"/>
  <c r="J56" i="3" s="1"/>
  <c r="K56" i="3" s="1"/>
  <c r="H57" i="3"/>
  <c r="H58" i="3"/>
  <c r="J58" i="3" s="1"/>
  <c r="K58" i="3" s="1"/>
  <c r="H59" i="3"/>
  <c r="J59" i="3" s="1"/>
  <c r="K59" i="3" s="1"/>
  <c r="H60" i="3"/>
  <c r="J60" i="3" s="1"/>
  <c r="K60" i="3" s="1"/>
  <c r="H61" i="3"/>
  <c r="H62" i="3"/>
  <c r="J62" i="3" s="1"/>
  <c r="K62" i="3" s="1"/>
  <c r="H63" i="3"/>
  <c r="J63" i="3" s="1"/>
  <c r="K63" i="3" s="1"/>
  <c r="H64" i="3"/>
  <c r="J64" i="3" s="1"/>
  <c r="K64" i="3" s="1"/>
  <c r="H65" i="3"/>
  <c r="H66" i="3"/>
  <c r="J66" i="3" s="1"/>
  <c r="K66" i="3" s="1"/>
  <c r="H67" i="3"/>
  <c r="J67" i="3" s="1"/>
  <c r="K67" i="3" s="1"/>
  <c r="H68" i="3"/>
  <c r="J68" i="3" s="1"/>
  <c r="H69" i="3"/>
  <c r="H70" i="3"/>
  <c r="J70" i="3" s="1"/>
  <c r="K70" i="3" s="1"/>
  <c r="H71" i="3"/>
  <c r="J71" i="3" s="1"/>
  <c r="K71" i="3" s="1"/>
  <c r="H72" i="3"/>
  <c r="J72" i="3" s="1"/>
  <c r="K72" i="3" s="1"/>
  <c r="H73" i="3"/>
  <c r="H74" i="3"/>
  <c r="J74" i="3" s="1"/>
  <c r="K74" i="3" s="1"/>
  <c r="H75" i="3"/>
  <c r="J75" i="3" s="1"/>
  <c r="K75" i="3" s="1"/>
  <c r="H76" i="3"/>
  <c r="J76" i="3" s="1"/>
  <c r="K76" i="3" s="1"/>
  <c r="H77" i="3"/>
  <c r="H78" i="3"/>
  <c r="J78" i="3" s="1"/>
  <c r="K78" i="3" s="1"/>
  <c r="H79" i="3"/>
  <c r="J79" i="3" s="1"/>
  <c r="K79" i="3" s="1"/>
  <c r="H80" i="3"/>
  <c r="J80" i="3" s="1"/>
  <c r="K80" i="3" s="1"/>
  <c r="H81" i="3"/>
  <c r="H82" i="3"/>
  <c r="J82" i="3" s="1"/>
  <c r="K82" i="3" s="1"/>
  <c r="H83" i="3"/>
  <c r="J83" i="3" s="1"/>
  <c r="K83" i="3" s="1"/>
  <c r="H84" i="3"/>
  <c r="J84" i="3" s="1"/>
  <c r="H85" i="3"/>
  <c r="H86" i="3"/>
  <c r="J86" i="3" s="1"/>
  <c r="K86" i="3" s="1"/>
  <c r="H87" i="3"/>
  <c r="J87" i="3" s="1"/>
  <c r="K87" i="3" s="1"/>
  <c r="H88" i="3"/>
  <c r="J88" i="3" s="1"/>
  <c r="K88" i="3" s="1"/>
  <c r="H89" i="3"/>
  <c r="H90" i="3"/>
  <c r="J90" i="3" s="1"/>
  <c r="K90" i="3" s="1"/>
  <c r="H91" i="3"/>
  <c r="J91" i="3" s="1"/>
  <c r="K91" i="3" s="1"/>
  <c r="H92" i="3"/>
  <c r="J92" i="3" s="1"/>
  <c r="K92" i="3" s="1"/>
  <c r="H93" i="3"/>
  <c r="H94" i="3"/>
  <c r="J94" i="3" s="1"/>
  <c r="K94" i="3" s="1"/>
  <c r="H95" i="3"/>
  <c r="J95" i="3" s="1"/>
  <c r="K95" i="3" s="1"/>
  <c r="H96" i="3"/>
  <c r="J96" i="3" s="1"/>
  <c r="K96" i="3" s="1"/>
  <c r="H97" i="3"/>
  <c r="H98" i="3"/>
  <c r="J98" i="3" s="1"/>
  <c r="K98" i="3" s="1"/>
  <c r="H99" i="3"/>
  <c r="J99" i="3" s="1"/>
  <c r="K99" i="3" s="1"/>
  <c r="H100" i="3"/>
  <c r="J100" i="3" s="1"/>
  <c r="H101" i="3"/>
  <c r="H102" i="3"/>
  <c r="J102" i="3" s="1"/>
  <c r="K102" i="3" s="1"/>
  <c r="H103" i="3"/>
  <c r="J103" i="3" s="1"/>
  <c r="K103" i="3" s="1"/>
  <c r="H104" i="3"/>
  <c r="J104" i="3" s="1"/>
  <c r="K104" i="3" s="1"/>
  <c r="H105" i="3"/>
  <c r="H106" i="3"/>
  <c r="J106" i="3" s="1"/>
  <c r="K106" i="3" s="1"/>
  <c r="H107" i="3"/>
  <c r="J107" i="3" s="1"/>
  <c r="K107" i="3" s="1"/>
  <c r="H108" i="3"/>
  <c r="J108" i="3" s="1"/>
  <c r="K108" i="3" s="1"/>
  <c r="H109" i="3"/>
  <c r="H110" i="3"/>
  <c r="J110" i="3" s="1"/>
  <c r="K110" i="3" s="1"/>
  <c r="H111" i="3"/>
  <c r="J111" i="3" s="1"/>
  <c r="K111" i="3" s="1"/>
  <c r="H112" i="3"/>
  <c r="J112" i="3" s="1"/>
  <c r="K112" i="3" s="1"/>
  <c r="H113" i="3"/>
  <c r="H114" i="3"/>
  <c r="J114" i="3" s="1"/>
  <c r="K114" i="3" s="1"/>
  <c r="H115" i="3"/>
  <c r="J115" i="3" s="1"/>
  <c r="K115" i="3" s="1"/>
  <c r="H116" i="3"/>
  <c r="J116" i="3" s="1"/>
  <c r="H117" i="3"/>
  <c r="H118" i="3"/>
  <c r="J118" i="3" s="1"/>
  <c r="K118" i="3" s="1"/>
  <c r="H119" i="3"/>
  <c r="J119" i="3" s="1"/>
  <c r="K119" i="3" s="1"/>
  <c r="H120" i="3"/>
  <c r="J120" i="3" s="1"/>
  <c r="K120" i="3" s="1"/>
  <c r="H121" i="3"/>
  <c r="H122" i="3"/>
  <c r="J122" i="3" s="1"/>
  <c r="K122" i="3" s="1"/>
  <c r="H123" i="3"/>
  <c r="J123" i="3" s="1"/>
  <c r="K123" i="3" s="1"/>
  <c r="H124" i="3"/>
  <c r="J124" i="3" s="1"/>
  <c r="K124" i="3" s="1"/>
  <c r="H125" i="3"/>
  <c r="H126" i="3"/>
  <c r="J126" i="3" s="1"/>
  <c r="K126" i="3" s="1"/>
  <c r="H127" i="3"/>
  <c r="J127" i="3" s="1"/>
  <c r="K127" i="3" s="1"/>
  <c r="H128" i="3"/>
  <c r="J128" i="3" s="1"/>
  <c r="K128" i="3" s="1"/>
  <c r="H129" i="3"/>
  <c r="J129" i="3" s="1"/>
  <c r="K129" i="3" s="1"/>
  <c r="H130" i="3"/>
  <c r="J130" i="3" s="1"/>
  <c r="K130" i="3" s="1"/>
  <c r="H131" i="3"/>
  <c r="J131" i="3" s="1"/>
  <c r="K131" i="3" s="1"/>
  <c r="H132" i="3"/>
  <c r="J132" i="3" s="1"/>
  <c r="H133" i="3"/>
  <c r="J133" i="3" s="1"/>
  <c r="K133" i="3" s="1"/>
  <c r="H134" i="3"/>
  <c r="J134" i="3" s="1"/>
  <c r="K134" i="3" s="1"/>
  <c r="H135" i="3"/>
  <c r="J135" i="3" s="1"/>
  <c r="K135" i="3" s="1"/>
  <c r="H136" i="3"/>
  <c r="J136" i="3" s="1"/>
  <c r="K136" i="3" s="1"/>
  <c r="H137" i="3"/>
  <c r="J137" i="3" s="1"/>
  <c r="K137" i="3" s="1"/>
  <c r="H138" i="3"/>
  <c r="J138" i="3" s="1"/>
  <c r="K138" i="3" s="1"/>
  <c r="H139" i="3"/>
  <c r="J139" i="3" s="1"/>
  <c r="K139" i="3" s="1"/>
  <c r="H140" i="3"/>
  <c r="J140" i="3" s="1"/>
  <c r="K140" i="3" s="1"/>
  <c r="H141" i="3"/>
  <c r="J141" i="3" s="1"/>
  <c r="K141" i="3" s="1"/>
  <c r="H142" i="3"/>
  <c r="J142" i="3" s="1"/>
  <c r="K142" i="3" s="1"/>
  <c r="H143" i="3"/>
  <c r="J143" i="3" s="1"/>
  <c r="K143" i="3" s="1"/>
  <c r="H144" i="3"/>
  <c r="J144" i="3" s="1"/>
  <c r="K144" i="3" s="1"/>
  <c r="H145" i="3"/>
  <c r="J145" i="3" s="1"/>
  <c r="K145" i="3" s="1"/>
  <c r="H146" i="3"/>
  <c r="J146" i="3" s="1"/>
  <c r="K146" i="3" s="1"/>
  <c r="H147" i="3"/>
  <c r="J147" i="3" s="1"/>
  <c r="K147" i="3" s="1"/>
  <c r="H148" i="3"/>
  <c r="J148" i="3" s="1"/>
  <c r="H149" i="3"/>
  <c r="J149" i="3" s="1"/>
  <c r="K149" i="3" s="1"/>
  <c r="H150" i="3"/>
  <c r="J150" i="3" s="1"/>
  <c r="K150" i="3" s="1"/>
  <c r="H151" i="3"/>
  <c r="J151" i="3" s="1"/>
  <c r="K151" i="3" s="1"/>
  <c r="H152" i="3"/>
  <c r="J152" i="3" s="1"/>
  <c r="K152" i="3" s="1"/>
  <c r="H153" i="3"/>
  <c r="J153" i="3" s="1"/>
  <c r="K153" i="3" s="1"/>
  <c r="H154" i="3"/>
  <c r="J154" i="3" s="1"/>
  <c r="K154" i="3" s="1"/>
  <c r="H155" i="3"/>
  <c r="J155" i="3" s="1"/>
  <c r="K155" i="3" s="1"/>
  <c r="H156" i="3"/>
  <c r="J156" i="3" s="1"/>
  <c r="K156" i="3" s="1"/>
  <c r="H157" i="3"/>
  <c r="J157" i="3" s="1"/>
  <c r="K157" i="3" s="1"/>
  <c r="H158" i="3"/>
  <c r="J158" i="3" s="1"/>
  <c r="K158" i="3" s="1"/>
  <c r="H159" i="3"/>
  <c r="J159" i="3" s="1"/>
  <c r="K159" i="3" s="1"/>
  <c r="H160" i="3"/>
  <c r="J160" i="3" s="1"/>
  <c r="K160" i="3" s="1"/>
  <c r="H161" i="3"/>
  <c r="J161" i="3" s="1"/>
  <c r="K161" i="3" s="1"/>
  <c r="H162" i="3"/>
  <c r="J162" i="3" s="1"/>
  <c r="K162" i="3" s="1"/>
  <c r="H163" i="3"/>
  <c r="J163" i="3" s="1"/>
  <c r="K163" i="3" s="1"/>
  <c r="H164" i="3"/>
  <c r="J164" i="3" s="1"/>
  <c r="H165" i="3"/>
  <c r="J165" i="3" s="1"/>
  <c r="K165" i="3" s="1"/>
  <c r="H166" i="3"/>
  <c r="J166" i="3" s="1"/>
  <c r="K166" i="3" s="1"/>
  <c r="H167" i="3"/>
  <c r="J167" i="3" s="1"/>
  <c r="K167" i="3" s="1"/>
  <c r="H168" i="3"/>
  <c r="J168" i="3" s="1"/>
  <c r="K168" i="3" s="1"/>
  <c r="H169" i="3"/>
  <c r="J169" i="3" s="1"/>
  <c r="K169" i="3" s="1"/>
  <c r="H170" i="3"/>
  <c r="J170" i="3" s="1"/>
  <c r="K170" i="3" s="1"/>
  <c r="H171" i="3"/>
  <c r="J171" i="3" s="1"/>
  <c r="K171" i="3" s="1"/>
  <c r="H172" i="3"/>
  <c r="J172" i="3" s="1"/>
  <c r="K172" i="3" s="1"/>
  <c r="H173" i="3"/>
  <c r="J173" i="3" s="1"/>
  <c r="K173" i="3" s="1"/>
  <c r="H174" i="3"/>
  <c r="J174" i="3" s="1"/>
  <c r="K174" i="3" s="1"/>
  <c r="H175" i="3"/>
  <c r="J175" i="3" s="1"/>
  <c r="K175" i="3" s="1"/>
  <c r="H176" i="3"/>
  <c r="J176" i="3" s="1"/>
  <c r="K176" i="3" s="1"/>
  <c r="H177" i="3"/>
  <c r="J177" i="3" s="1"/>
  <c r="K177" i="3" s="1"/>
  <c r="H178" i="3"/>
  <c r="J178" i="3" s="1"/>
  <c r="K178" i="3" s="1"/>
  <c r="H179" i="3"/>
  <c r="J179" i="3" s="1"/>
  <c r="K179" i="3" s="1"/>
  <c r="H180" i="3"/>
  <c r="J180" i="3" s="1"/>
  <c r="H181" i="3"/>
  <c r="J181" i="3" s="1"/>
  <c r="K181" i="3" s="1"/>
  <c r="H182" i="3"/>
  <c r="J182" i="3" s="1"/>
  <c r="K182" i="3" s="1"/>
  <c r="H183" i="3"/>
  <c r="J183" i="3" s="1"/>
  <c r="K183" i="3" s="1"/>
  <c r="H184" i="3"/>
  <c r="J184" i="3" s="1"/>
  <c r="K184" i="3" s="1"/>
  <c r="H185" i="3"/>
  <c r="J185" i="3" s="1"/>
  <c r="K185" i="3" s="1"/>
  <c r="H186" i="3"/>
  <c r="J186" i="3" s="1"/>
  <c r="K186" i="3" s="1"/>
  <c r="H187" i="3"/>
  <c r="J187" i="3" s="1"/>
  <c r="K187" i="3" s="1"/>
  <c r="H188" i="3"/>
  <c r="J188" i="3" s="1"/>
  <c r="K188" i="3" s="1"/>
  <c r="H189" i="3"/>
  <c r="J189" i="3" s="1"/>
  <c r="K189" i="3" s="1"/>
  <c r="H190" i="3"/>
  <c r="J190" i="3" s="1"/>
  <c r="K190" i="3" s="1"/>
  <c r="H191" i="3"/>
  <c r="J191" i="3" s="1"/>
  <c r="K191" i="3" s="1"/>
  <c r="H192" i="3"/>
  <c r="J192" i="3" s="1"/>
  <c r="K192" i="3" s="1"/>
  <c r="H193" i="3"/>
  <c r="J193" i="3" s="1"/>
  <c r="K193" i="3" s="1"/>
  <c r="H194" i="3"/>
  <c r="J194" i="3" s="1"/>
  <c r="K194" i="3" s="1"/>
  <c r="H195" i="3"/>
  <c r="J195" i="3" s="1"/>
  <c r="K195" i="3" s="1"/>
  <c r="H196" i="3"/>
  <c r="J196" i="3" s="1"/>
  <c r="H197" i="3"/>
  <c r="J197" i="3" s="1"/>
  <c r="K197" i="3" s="1"/>
  <c r="H198" i="3"/>
  <c r="J198" i="3" s="1"/>
  <c r="K198" i="3" s="1"/>
  <c r="H199" i="3"/>
  <c r="J199" i="3" s="1"/>
  <c r="K199" i="3" s="1"/>
  <c r="H200" i="3"/>
  <c r="J200" i="3" s="1"/>
  <c r="K200" i="3" s="1"/>
  <c r="H201" i="3"/>
  <c r="J201" i="3" s="1"/>
  <c r="K201" i="3" s="1"/>
  <c r="H202" i="3"/>
  <c r="J202" i="3" s="1"/>
  <c r="K202" i="3" s="1"/>
  <c r="H203" i="3"/>
  <c r="J203" i="3" s="1"/>
  <c r="K203" i="3" s="1"/>
  <c r="H204" i="3"/>
  <c r="J204" i="3" s="1"/>
  <c r="K204" i="3" s="1"/>
  <c r="H205" i="3"/>
  <c r="J205" i="3" s="1"/>
  <c r="K205" i="3" s="1"/>
  <c r="H206" i="3"/>
  <c r="J206" i="3" s="1"/>
  <c r="K206" i="3" s="1"/>
  <c r="H207" i="3"/>
  <c r="J207" i="3" s="1"/>
  <c r="K207" i="3" s="1"/>
  <c r="H208" i="3"/>
  <c r="J208" i="3" s="1"/>
  <c r="K208" i="3" s="1"/>
  <c r="H209" i="3"/>
  <c r="J209" i="3" s="1"/>
  <c r="K209" i="3" s="1"/>
  <c r="H210" i="3"/>
  <c r="J210" i="3" s="1"/>
  <c r="K210" i="3" s="1"/>
  <c r="H211" i="3"/>
  <c r="J211" i="3" s="1"/>
  <c r="K211" i="3" s="1"/>
  <c r="H212" i="3"/>
  <c r="J212" i="3" s="1"/>
  <c r="H213" i="3"/>
  <c r="J213" i="3" s="1"/>
  <c r="K213" i="3" s="1"/>
  <c r="H214" i="3"/>
  <c r="J214" i="3" s="1"/>
  <c r="K214" i="3" s="1"/>
  <c r="H215" i="3"/>
  <c r="J215" i="3" s="1"/>
  <c r="K215" i="3" s="1"/>
  <c r="H216" i="3"/>
  <c r="J216" i="3" s="1"/>
  <c r="K216" i="3" s="1"/>
  <c r="H217" i="3"/>
  <c r="J217" i="3" s="1"/>
  <c r="K217" i="3" s="1"/>
  <c r="H218" i="3"/>
  <c r="J218" i="3" s="1"/>
  <c r="K218" i="3" s="1"/>
  <c r="H219" i="3"/>
  <c r="J219" i="3" s="1"/>
  <c r="K219" i="3" s="1"/>
  <c r="H220" i="3"/>
  <c r="J220" i="3" s="1"/>
  <c r="K220" i="3" s="1"/>
  <c r="G8" i="3"/>
  <c r="G6" i="3"/>
  <c r="G7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F130" i="3"/>
  <c r="F7" i="3"/>
  <c r="F71" i="3"/>
  <c r="F213" i="3"/>
  <c r="F211" i="3"/>
  <c r="F15" i="3"/>
  <c r="F197" i="3"/>
  <c r="F176" i="3"/>
  <c r="F31" i="3"/>
  <c r="F60" i="3"/>
  <c r="F126" i="3"/>
  <c r="F32" i="3"/>
  <c r="F11" i="3"/>
  <c r="F21" i="3"/>
  <c r="F30" i="3"/>
  <c r="F140" i="3"/>
  <c r="F218" i="3"/>
  <c r="F83" i="3"/>
  <c r="F151" i="3"/>
  <c r="F187" i="3"/>
  <c r="F26" i="3"/>
  <c r="F29" i="3"/>
  <c r="F105" i="3"/>
  <c r="F93" i="3"/>
  <c r="F89" i="3"/>
  <c r="F189" i="3"/>
  <c r="F35" i="3"/>
  <c r="F17" i="3"/>
  <c r="F99" i="3"/>
  <c r="F134" i="3"/>
  <c r="F210" i="3"/>
  <c r="F142" i="3"/>
  <c r="F75" i="3"/>
  <c r="F88" i="3"/>
  <c r="F114" i="3"/>
  <c r="F181" i="3"/>
  <c r="F217" i="3"/>
  <c r="F115" i="3"/>
  <c r="F122" i="3"/>
  <c r="F23" i="3"/>
  <c r="F170" i="3"/>
  <c r="F216" i="3"/>
  <c r="F95" i="3"/>
  <c r="F73" i="3"/>
  <c r="F196" i="3"/>
  <c r="F165" i="3"/>
  <c r="F194" i="3"/>
  <c r="F177" i="3"/>
  <c r="F65" i="3"/>
  <c r="F136" i="3"/>
  <c r="F54" i="3"/>
  <c r="F38" i="3"/>
  <c r="F25" i="3"/>
  <c r="F193" i="3"/>
  <c r="F58" i="3"/>
  <c r="F111" i="3"/>
  <c r="F207" i="3"/>
  <c r="F179" i="3"/>
  <c r="F163" i="3"/>
  <c r="F173" i="3"/>
  <c r="F158" i="3"/>
  <c r="F72" i="3"/>
  <c r="F157" i="3"/>
  <c r="F13" i="3"/>
  <c r="F106" i="3"/>
  <c r="F160" i="3"/>
  <c r="F161" i="3"/>
  <c r="F40" i="3"/>
  <c r="F121" i="3"/>
  <c r="F33" i="3"/>
  <c r="F168" i="3"/>
  <c r="F180" i="3"/>
  <c r="F184" i="3"/>
  <c r="F104" i="3"/>
  <c r="F153" i="3"/>
  <c r="F124" i="3"/>
  <c r="F90" i="3"/>
  <c r="F46" i="3"/>
  <c r="F137" i="3"/>
  <c r="F116" i="3"/>
  <c r="F190" i="3"/>
  <c r="F108" i="3"/>
  <c r="F86" i="3"/>
  <c r="F48" i="3"/>
  <c r="F171" i="3"/>
  <c r="F110" i="3"/>
  <c r="F178" i="3"/>
  <c r="F167" i="3"/>
  <c r="F76" i="3"/>
  <c r="F133" i="3"/>
  <c r="F192" i="3"/>
  <c r="F188" i="3"/>
  <c r="F24" i="3"/>
  <c r="F138" i="3"/>
  <c r="F47" i="3"/>
  <c r="F125" i="3"/>
  <c r="F27" i="3"/>
  <c r="F191" i="3"/>
  <c r="F206" i="3"/>
  <c r="F16" i="3"/>
  <c r="F69" i="3"/>
  <c r="F37" i="3"/>
  <c r="F147" i="3"/>
  <c r="F77" i="3"/>
  <c r="F186" i="3"/>
  <c r="F208" i="3"/>
  <c r="F202" i="3"/>
  <c r="F9" i="3"/>
  <c r="F84" i="3"/>
  <c r="F103" i="3"/>
  <c r="F12" i="3"/>
  <c r="F52" i="3"/>
  <c r="F100" i="3"/>
  <c r="F127" i="3"/>
  <c r="F34" i="3"/>
  <c r="F201" i="3"/>
  <c r="F139" i="3"/>
  <c r="F143" i="3"/>
  <c r="F70" i="3"/>
  <c r="F82" i="3"/>
  <c r="F198" i="3"/>
  <c r="F183" i="3"/>
  <c r="F79" i="3"/>
  <c r="F91" i="3"/>
  <c r="F135" i="3"/>
  <c r="F200" i="3"/>
  <c r="F49" i="3"/>
  <c r="F36" i="3"/>
  <c r="F150" i="3"/>
  <c r="F162" i="3"/>
  <c r="F55" i="3"/>
  <c r="F78" i="3"/>
  <c r="F59" i="3"/>
  <c r="F98" i="3"/>
  <c r="F169" i="3"/>
  <c r="F155" i="3"/>
  <c r="F41" i="3"/>
  <c r="F154" i="3"/>
  <c r="F109" i="3"/>
  <c r="F205" i="3"/>
  <c r="F94" i="3"/>
  <c r="F214" i="3"/>
  <c r="F68" i="3"/>
  <c r="F22" i="3"/>
  <c r="F10" i="3"/>
  <c r="F175" i="3"/>
  <c r="F63" i="3"/>
  <c r="F39" i="3"/>
  <c r="F219" i="3"/>
  <c r="F101" i="3"/>
  <c r="F195" i="3"/>
  <c r="F67" i="3"/>
  <c r="F131" i="3"/>
  <c r="F87" i="3"/>
  <c r="F120" i="3"/>
  <c r="F156" i="3"/>
  <c r="F203" i="3"/>
  <c r="F20" i="3"/>
  <c r="F220" i="3"/>
  <c r="F144" i="3"/>
  <c r="F145" i="3"/>
  <c r="F199" i="3"/>
  <c r="F212" i="3"/>
  <c r="F42" i="3"/>
  <c r="F185" i="3"/>
  <c r="F51" i="3"/>
  <c r="F166" i="3"/>
  <c r="F204" i="3"/>
  <c r="F8" i="3"/>
  <c r="F129" i="3"/>
  <c r="F50" i="3"/>
  <c r="F132" i="3"/>
  <c r="F182" i="3"/>
  <c r="F117" i="3"/>
  <c r="F164" i="3"/>
  <c r="F81" i="3"/>
  <c r="F152" i="3"/>
  <c r="F28" i="3"/>
  <c r="F172" i="3"/>
  <c r="F119" i="3"/>
  <c r="F80" i="3"/>
  <c r="F74" i="3"/>
  <c r="F57" i="3"/>
  <c r="F18" i="3"/>
  <c r="F123" i="3"/>
  <c r="F53" i="3"/>
  <c r="F5" i="3"/>
  <c r="F14" i="3"/>
  <c r="F85" i="3"/>
  <c r="F19" i="3"/>
  <c r="F148" i="3"/>
  <c r="F6" i="3"/>
  <c r="F174" i="3"/>
  <c r="F56" i="3"/>
  <c r="F61" i="3"/>
  <c r="F45" i="3"/>
  <c r="F43" i="3"/>
  <c r="F107" i="3"/>
  <c r="F92" i="3"/>
  <c r="F97" i="3"/>
  <c r="F96" i="3"/>
  <c r="F141" i="3"/>
  <c r="F128" i="3"/>
  <c r="F66" i="3"/>
  <c r="F102" i="3"/>
  <c r="F149" i="3"/>
  <c r="F112" i="3"/>
  <c r="F64" i="3"/>
  <c r="F159" i="3"/>
  <c r="F62" i="3"/>
  <c r="F215" i="3"/>
  <c r="F209" i="3"/>
  <c r="F146" i="3"/>
  <c r="F118" i="3"/>
  <c r="F44" i="3"/>
  <c r="F113" i="3"/>
  <c r="F12" i="1"/>
  <c r="F33" i="1"/>
  <c r="F30" i="1"/>
  <c r="F43" i="1"/>
  <c r="F216" i="1"/>
  <c r="F61" i="1"/>
  <c r="F144" i="1"/>
  <c r="F214" i="1"/>
  <c r="F211" i="1"/>
  <c r="F37" i="1"/>
  <c r="F39" i="1"/>
  <c r="F163" i="1"/>
  <c r="F171" i="1"/>
  <c r="F125" i="1"/>
  <c r="F217" i="1"/>
  <c r="F107" i="1"/>
  <c r="F48" i="1"/>
  <c r="F199" i="1"/>
  <c r="F56" i="1"/>
  <c r="F173" i="1"/>
  <c r="F24" i="1"/>
  <c r="F138" i="1"/>
  <c r="F85" i="1"/>
  <c r="F168" i="1"/>
  <c r="F187" i="1"/>
  <c r="F165" i="1"/>
  <c r="F42" i="1"/>
  <c r="F143" i="1"/>
  <c r="F193" i="1"/>
  <c r="F162" i="1"/>
  <c r="F49" i="1"/>
  <c r="F151" i="1"/>
  <c r="F136" i="1"/>
  <c r="F104" i="1"/>
  <c r="F26" i="1"/>
  <c r="F121" i="1"/>
  <c r="F46" i="1"/>
  <c r="F175" i="1"/>
  <c r="F57" i="1"/>
  <c r="F66" i="1"/>
  <c r="F102" i="1"/>
  <c r="F62" i="1"/>
  <c r="F41" i="1"/>
  <c r="F15" i="1"/>
  <c r="F133" i="1"/>
  <c r="F139" i="1"/>
  <c r="F132" i="1"/>
  <c r="F94" i="1"/>
  <c r="F118" i="1"/>
  <c r="F77" i="1"/>
  <c r="F95" i="1"/>
  <c r="F88" i="1"/>
  <c r="F109" i="1"/>
  <c r="F65" i="1"/>
  <c r="F34" i="1"/>
  <c r="F148" i="1"/>
  <c r="F174" i="1"/>
  <c r="F209" i="1"/>
  <c r="F93" i="1"/>
  <c r="F79" i="1"/>
  <c r="F129" i="1"/>
  <c r="F35" i="1"/>
  <c r="F106" i="1"/>
  <c r="F145" i="1"/>
  <c r="F130" i="1"/>
  <c r="F40" i="1"/>
  <c r="F157" i="1"/>
  <c r="F9" i="1"/>
  <c r="F166" i="1"/>
  <c r="F98" i="1"/>
  <c r="F220" i="1"/>
  <c r="F137" i="1"/>
  <c r="F22" i="1"/>
  <c r="F7" i="1"/>
  <c r="F90" i="1"/>
  <c r="F200" i="1"/>
  <c r="F194" i="1"/>
  <c r="F208" i="1"/>
  <c r="F38" i="1"/>
  <c r="F164" i="1"/>
  <c r="F72" i="1"/>
  <c r="F63" i="1"/>
  <c r="F154" i="1"/>
  <c r="F87" i="1"/>
  <c r="F60" i="1"/>
  <c r="F45" i="1"/>
  <c r="F47" i="1"/>
  <c r="F114" i="1"/>
  <c r="F195" i="1"/>
  <c r="F202" i="1"/>
  <c r="F161" i="1"/>
  <c r="F67" i="1"/>
  <c r="F27" i="1"/>
  <c r="F89" i="1"/>
  <c r="F146" i="1"/>
  <c r="F25" i="1"/>
  <c r="F54" i="1"/>
  <c r="F201" i="1"/>
  <c r="F186" i="1"/>
  <c r="F177" i="1"/>
  <c r="F52" i="1"/>
  <c r="F80" i="1"/>
  <c r="F206" i="1"/>
  <c r="F178" i="1"/>
  <c r="F210" i="1"/>
  <c r="F100" i="1"/>
  <c r="F183" i="1"/>
  <c r="F205" i="1"/>
  <c r="F192" i="1"/>
  <c r="F120" i="1"/>
  <c r="F55" i="1"/>
  <c r="F78" i="1"/>
  <c r="F155" i="1"/>
  <c r="F116" i="1"/>
  <c r="F32" i="1"/>
  <c r="F215" i="1"/>
  <c r="F59" i="1"/>
  <c r="F8" i="1"/>
  <c r="F160" i="1"/>
  <c r="F50" i="1"/>
  <c r="F18" i="1"/>
  <c r="F142" i="1"/>
  <c r="F123" i="1"/>
  <c r="F134" i="1"/>
  <c r="F36" i="1"/>
  <c r="F185" i="1"/>
  <c r="F76" i="1"/>
  <c r="F180" i="1"/>
  <c r="F172" i="1"/>
  <c r="F196" i="1"/>
  <c r="F19" i="1"/>
  <c r="F126" i="1"/>
  <c r="F71" i="1"/>
  <c r="F188" i="1"/>
  <c r="F140" i="1"/>
  <c r="F6" i="1"/>
  <c r="F189" i="1"/>
  <c r="F167" i="1"/>
  <c r="F181" i="1"/>
  <c r="F58" i="1"/>
  <c r="F156" i="1"/>
  <c r="F64" i="1"/>
  <c r="F149" i="1"/>
  <c r="F113" i="1"/>
  <c r="F103" i="1"/>
  <c r="F5" i="1"/>
  <c r="F112" i="1"/>
  <c r="F82" i="1"/>
  <c r="F213" i="1"/>
  <c r="F91" i="1"/>
  <c r="F212" i="1"/>
  <c r="F203" i="1"/>
  <c r="F68" i="1"/>
  <c r="F69" i="1"/>
  <c r="F17" i="1"/>
  <c r="F147" i="1"/>
  <c r="F150" i="1"/>
  <c r="F14" i="1"/>
  <c r="F190" i="1"/>
  <c r="F97" i="1"/>
  <c r="F197" i="1"/>
  <c r="F11" i="1"/>
  <c r="F73" i="1"/>
  <c r="F99" i="1"/>
  <c r="F92" i="1"/>
  <c r="F119" i="1"/>
  <c r="F159" i="1"/>
  <c r="F13" i="1"/>
  <c r="F111" i="1"/>
  <c r="F124" i="1"/>
  <c r="F131" i="1"/>
  <c r="F115" i="1"/>
  <c r="F74" i="1"/>
  <c r="F51" i="1"/>
  <c r="F20" i="1"/>
  <c r="F128" i="1"/>
  <c r="F127" i="1"/>
  <c r="F135" i="1"/>
  <c r="F96" i="1"/>
  <c r="F23" i="1"/>
  <c r="F152" i="1"/>
  <c r="F170" i="1"/>
  <c r="F53" i="1"/>
  <c r="F117" i="1"/>
  <c r="F176" i="1"/>
  <c r="F70" i="1"/>
  <c r="F44" i="1"/>
  <c r="F198" i="1"/>
  <c r="F31" i="1"/>
  <c r="F81" i="1"/>
  <c r="F207" i="1"/>
  <c r="F182" i="1"/>
  <c r="F84" i="1"/>
  <c r="F75" i="1"/>
  <c r="F191" i="1"/>
  <c r="F141" i="1"/>
  <c r="F101" i="1"/>
  <c r="F21" i="1"/>
  <c r="F204" i="1"/>
  <c r="F184" i="1"/>
  <c r="F86" i="1"/>
  <c r="F122" i="1"/>
  <c r="F218" i="1"/>
  <c r="F219" i="1"/>
  <c r="F158" i="1"/>
  <c r="F28" i="1"/>
  <c r="F83" i="1"/>
  <c r="F153" i="1"/>
  <c r="F16" i="1"/>
  <c r="F108" i="1"/>
  <c r="F169" i="1"/>
  <c r="F29" i="1"/>
  <c r="F10" i="1"/>
  <c r="F179" i="1"/>
  <c r="F105" i="1"/>
  <c r="F110" i="1"/>
  <c r="J125" i="3" l="1"/>
  <c r="K125" i="3" s="1"/>
  <c r="J121" i="3"/>
  <c r="K121" i="3" s="1"/>
  <c r="J117" i="3"/>
  <c r="K117" i="3" s="1"/>
  <c r="J113" i="3"/>
  <c r="K113" i="3" s="1"/>
  <c r="J109" i="3"/>
  <c r="K109" i="3" s="1"/>
  <c r="J105" i="3"/>
  <c r="K105" i="3" s="1"/>
  <c r="J101" i="3"/>
  <c r="K101" i="3" s="1"/>
  <c r="J97" i="3"/>
  <c r="K97" i="3" s="1"/>
  <c r="J93" i="3"/>
  <c r="K93" i="3" s="1"/>
  <c r="J89" i="3"/>
  <c r="K89" i="3" s="1"/>
  <c r="J85" i="3"/>
  <c r="K85" i="3" s="1"/>
  <c r="J81" i="3"/>
  <c r="K81" i="3" s="1"/>
  <c r="J77" i="3"/>
  <c r="K77" i="3" s="1"/>
  <c r="J73" i="3"/>
  <c r="K73" i="3" s="1"/>
  <c r="J69" i="3"/>
  <c r="K69" i="3" s="1"/>
  <c r="J65" i="3"/>
  <c r="K65" i="3" s="1"/>
  <c r="J61" i="3"/>
  <c r="K61" i="3" s="1"/>
  <c r="J57" i="3"/>
  <c r="K57" i="3" s="1"/>
  <c r="J53" i="3"/>
  <c r="K53" i="3" s="1"/>
  <c r="J49" i="3"/>
  <c r="K49" i="3" s="1"/>
  <c r="J45" i="3"/>
  <c r="K45" i="3" s="1"/>
  <c r="J41" i="3"/>
  <c r="K41" i="3" s="1"/>
  <c r="J37" i="3"/>
  <c r="K37" i="3" s="1"/>
  <c r="J33" i="3"/>
  <c r="K33" i="3" s="1"/>
  <c r="J29" i="3"/>
  <c r="K29" i="3" s="1"/>
  <c r="J25" i="3"/>
  <c r="K25" i="3" s="1"/>
  <c r="J21" i="3"/>
  <c r="K21" i="3" s="1"/>
  <c r="J17" i="3"/>
  <c r="K17" i="3" s="1"/>
  <c r="J13" i="3"/>
  <c r="K13" i="3" s="1"/>
  <c r="J9" i="3"/>
  <c r="K9" i="3" s="1"/>
  <c r="J5" i="3"/>
  <c r="K5" i="3" s="1"/>
</calcChain>
</file>

<file path=xl/sharedStrings.xml><?xml version="1.0" encoding="utf-8"?>
<sst xmlns="http://schemas.openxmlformats.org/spreadsheetml/2006/main" count="1021" uniqueCount="148">
  <si>
    <t>シングルバーナー販売管理表</t>
    <rPh sb="8" eb="12">
      <t>ハンバイカンリ</t>
    </rPh>
    <rPh sb="12" eb="13">
      <t>ヒョウ</t>
    </rPh>
    <phoneticPr fontId="2"/>
  </si>
  <si>
    <t>注文日</t>
    <rPh sb="0" eb="3">
      <t>チュウモンビ</t>
    </rPh>
    <phoneticPr fontId="2"/>
  </si>
  <si>
    <t>メーカー名</t>
    <rPh sb="4" eb="5">
      <t>メイ</t>
    </rPh>
    <phoneticPr fontId="2"/>
  </si>
  <si>
    <t>商品名</t>
    <rPh sb="0" eb="2">
      <t>ショウヒン</t>
    </rPh>
    <rPh sb="2" eb="3">
      <t>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</si>
  <si>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</si>
  <si>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</si>
  <si>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合計額</t>
    <rPh sb="0" eb="3">
      <t>ゴウケイガク</t>
    </rPh>
    <phoneticPr fontId="2"/>
  </si>
  <si>
    <t>ユニフレーム</t>
  </si>
  <si>
    <t xml:space="preserve"> ミニバーナー</t>
  </si>
  <si>
    <t>ソト</t>
  </si>
  <si>
    <t xml:space="preserve"> シングルバーナー G-ストーブ</t>
  </si>
  <si>
    <t xml:space="preserve"> テーブルトップバーナー</t>
  </si>
  <si>
    <t>フォアウィンズ</t>
  </si>
  <si>
    <t xml:space="preserve"> マイクロキャンプストーブ</t>
  </si>
  <si>
    <t xml:space="preserve"> レギュレーターストーブ フュージョン</t>
  </si>
  <si>
    <t xml:space="preserve"> フォールディングキャンプストーブ</t>
  </si>
  <si>
    <t>イワタニ</t>
  </si>
  <si>
    <t xml:space="preserve"> ジュニアコンパクトバーナー</t>
  </si>
  <si>
    <t xml:space="preserve"> レギュレーターストーブ</t>
  </si>
  <si>
    <t>スノーピーク</t>
  </si>
  <si>
    <t xml:space="preserve"> HOME &amp; CAMP バーナー</t>
  </si>
  <si>
    <t>合計 / 合計額</t>
  </si>
  <si>
    <t>行ラベル</t>
  </si>
  <si>
    <t>総計</t>
  </si>
  <si>
    <t>1月</t>
  </si>
  <si>
    <t>2月</t>
  </si>
  <si>
    <t>3月</t>
  </si>
  <si>
    <t>4月</t>
  </si>
  <si>
    <t>5月</t>
  </si>
  <si>
    <t>6月</t>
  </si>
  <si>
    <t>列ラベル</t>
  </si>
  <si>
    <t>2020/1/1 - 2020/1/7</t>
  </si>
  <si>
    <t>2020/1/8 - 2020/1/14</t>
  </si>
  <si>
    <t>2020/1/15 - 2020/1/21</t>
  </si>
  <si>
    <t>2020/1/22 - 2020/1/28</t>
  </si>
  <si>
    <t>2020/1/29 - 2020/2/4</t>
  </si>
  <si>
    <t>2020/2/5 - 2020/2/11</t>
  </si>
  <si>
    <t>2020/2/12 - 2020/2/18</t>
  </si>
  <si>
    <t>2020/2/19 - 2020/2/25</t>
  </si>
  <si>
    <t>2020/2/26 - 2020/3/3</t>
  </si>
  <si>
    <t>2020/3/4 - 2020/3/10</t>
  </si>
  <si>
    <t>2020/3/11 - 2020/3/17</t>
  </si>
  <si>
    <t>2020/3/18 - 2020/3/24</t>
  </si>
  <si>
    <t>2020/3/25 - 2020/3/31</t>
  </si>
  <si>
    <t>2020/4/1 - 2020/4/7</t>
  </si>
  <si>
    <t>2020/4/8 - 2020/4/14</t>
  </si>
  <si>
    <t>2020/4/15 - 2020/4/21</t>
  </si>
  <si>
    <t>2020/4/22 - 2020/4/28</t>
  </si>
  <si>
    <t>2020/4/29 - 2020/5/5</t>
  </si>
  <si>
    <t>2020/5/6 - 2020/5/12</t>
  </si>
  <si>
    <t>2020/5/20 - 2020/5/26</t>
  </si>
  <si>
    <t>2020/5/27 - 2020/6/2</t>
  </si>
  <si>
    <t>2020/6/3 - 2020/6/9</t>
  </si>
  <si>
    <t>2020/6/10 - 2020/6/16</t>
  </si>
  <si>
    <t>2020/6/17 - 2020/6/23</t>
  </si>
  <si>
    <t>2020/7/1 - 2020/7/7</t>
  </si>
  <si>
    <t>2020/7/8 - 2020/7/14</t>
  </si>
  <si>
    <t>2020/7/15 - 2020/7/21</t>
  </si>
  <si>
    <t>2020/7/22 - 2020/7/28</t>
  </si>
  <si>
    <t>2020/8/19 - 2020/8/25</t>
  </si>
  <si>
    <t>2020/8/26 - 2020/9/1</t>
  </si>
  <si>
    <t>2020/9/2 - 2020/9/8</t>
  </si>
  <si>
    <t>2020/9/16 - 2020/9/22</t>
  </si>
  <si>
    <t>2020/9/23 - 2020/9/29</t>
  </si>
  <si>
    <t>2020/10/7 - 2020/10/13</t>
  </si>
  <si>
    <t>2020/10/14 - 2020/10/20</t>
  </si>
  <si>
    <t>2020/10/21 - 2020/10/27</t>
  </si>
  <si>
    <t>2020/10/28 - 2020/11/3</t>
  </si>
  <si>
    <t>2020/11/11 - 2020/11/17</t>
  </si>
  <si>
    <t>2020/11/18 - 2020/11/24</t>
  </si>
  <si>
    <t>2020/11/25 - 2020/12/1</t>
  </si>
  <si>
    <t>2020/12/2 - 2020/12/8</t>
  </si>
  <si>
    <t>2020/12/16 - 2020/12/22</t>
  </si>
  <si>
    <t>2020/12/23 - 2020/12/29</t>
  </si>
  <si>
    <t>2020/12/30 - 2021/1/5</t>
  </si>
  <si>
    <t>2021/1/27 - 2021/2/2</t>
  </si>
  <si>
    <t>2021/2/3 - 2021/2/9</t>
  </si>
  <si>
    <t>2021/2/17 - 2021/2/23</t>
  </si>
  <si>
    <t>2021/3/3 - 2021/3/9</t>
  </si>
  <si>
    <t>2021/3/17 - 2021/3/23</t>
  </si>
  <si>
    <t>2021/4/7 - 2021/4/13</t>
  </si>
  <si>
    <t>2021/4/21 - 2021/4/27</t>
  </si>
  <si>
    <t>2021/4/28 - 2021/5/4</t>
  </si>
  <si>
    <t>2021/5/12 - 2021/5/18</t>
  </si>
  <si>
    <t>2021/5/19 - 2021/5/25</t>
  </si>
  <si>
    <t>2021/5/26 - 2021/6/1</t>
  </si>
  <si>
    <t>2021/6/9 - 2021/6/15</t>
  </si>
  <si>
    <t>2021/6/16 - 2021/6/22</t>
  </si>
  <si>
    <t>2021/6/23 - 2021/6/29</t>
  </si>
  <si>
    <t>2021/7/7 - 2021/7/13</t>
  </si>
  <si>
    <t>2021/7/21 - 2021/7/27</t>
  </si>
  <si>
    <t>2021/8/4 - 2021/8/10</t>
  </si>
  <si>
    <t>2021/8/18 - 2021/8/24</t>
  </si>
  <si>
    <t>2021/8/25 - 2021/8/31</t>
  </si>
  <si>
    <t>2021/9/1 - 2021/9/7</t>
  </si>
  <si>
    <t>2021/9/8 - 2021/9/14</t>
  </si>
  <si>
    <t>2021/9/15 - 2021/9/21</t>
  </si>
  <si>
    <t>2021/9/22 - 2021/9/28</t>
  </si>
  <si>
    <t>2021/9/29 - 2021/10/5</t>
  </si>
  <si>
    <t>2021/10/13 - 2021/10/19</t>
  </si>
  <si>
    <t>2021/11/10 - 2021/11/16</t>
  </si>
  <si>
    <t>2021/11/24 - 2021/11/30</t>
  </si>
  <si>
    <t>2021/12/8 - 2021/12/14</t>
  </si>
  <si>
    <t>2021/12/15 - 2021/12/21</t>
  </si>
  <si>
    <t>2021/12/22 - 2021/12/28</t>
  </si>
  <si>
    <t>2022/1/5 - 2022/1/11</t>
  </si>
  <si>
    <t>2022/1/19 - 2022/1/25</t>
  </si>
  <si>
    <t>2022/1/26 - 2022/2/1</t>
  </si>
  <si>
    <t>2022/2/2 - 2022/2/8</t>
  </si>
  <si>
    <t>2022/2/23 - 2022/3/1</t>
  </si>
  <si>
    <t>2022/3/2 - 2022/3/8</t>
  </si>
  <si>
    <t>2022/3/23 - 2022/3/29</t>
  </si>
  <si>
    <t>2022/3/30 - 2022/4/5</t>
  </si>
  <si>
    <t>2022/4/6 - 2022/4/12</t>
  </si>
  <si>
    <t>2022/4/13 - 2022/4/19</t>
  </si>
  <si>
    <t>2022/4/20 - 2022/4/26</t>
  </si>
  <si>
    <t>2022/4/27 - 2022/5/3</t>
  </si>
  <si>
    <t>2022/5/11 - 2022/5/17</t>
  </si>
  <si>
    <t>2022/5/18 - 2022/5/24</t>
  </si>
  <si>
    <t>2022/5/25 - 2022/5/31</t>
  </si>
  <si>
    <t>2022/6/8 - 2022/6/14</t>
  </si>
  <si>
    <t>2022/6/15 - 2022/6/21</t>
  </si>
  <si>
    <t>2022/6/22 - 2022/6/28</t>
  </si>
  <si>
    <t>2022/6/29 - 2022/7/5</t>
  </si>
  <si>
    <t>2022/7/6 - 2022/7/12</t>
  </si>
  <si>
    <t>2022/7/13 - 2022/7/19</t>
  </si>
  <si>
    <t>2022/7/27 - 2022/8/2</t>
  </si>
  <si>
    <t>2022/8/10 - 2022/8/16</t>
  </si>
  <si>
    <t>2022/8/17 - 2022/8/23</t>
  </si>
  <si>
    <t>2022/8/31 - 2022/9/6</t>
  </si>
  <si>
    <t>2022/9/21 - 2022/9/27</t>
  </si>
  <si>
    <t>2022/9/28 - 2022/10/4</t>
  </si>
  <si>
    <t>2022/10/5 - 2022/10/11</t>
  </si>
  <si>
    <t>2022/10/12 - 2022/10/18</t>
  </si>
  <si>
    <t>2022/10/19 - 2022/10/25</t>
  </si>
  <si>
    <t>2022/10/26 - 2022/11/1</t>
  </si>
  <si>
    <t>2022/11/2 - 2022/11/8</t>
  </si>
  <si>
    <t>2022/11/9 - 2022/11/15</t>
  </si>
  <si>
    <t>2022/11/23 - 2022/11/29</t>
  </si>
  <si>
    <t>2022/12/7 - 2022/12/13</t>
  </si>
  <si>
    <t>2022/12/14 - 2022/12/20</t>
  </si>
  <si>
    <t>2022/12/21 - 2022/12/27</t>
  </si>
  <si>
    <t>2022/12/28 - 2022/12/31</t>
  </si>
  <si>
    <t>週</t>
    <rPh sb="0" eb="1">
      <t>シュウ</t>
    </rPh>
    <phoneticPr fontId="2"/>
  </si>
  <si>
    <t>WEEKNUM関数</t>
    <rPh sb="7" eb="9">
      <t>カンスウ</t>
    </rPh>
    <phoneticPr fontId="2"/>
  </si>
  <si>
    <t>WEEKNUM関数を調整</t>
    <rPh sb="7" eb="9">
      <t>カンスウ</t>
    </rPh>
    <rPh sb="10" eb="12">
      <t>チョウセイ</t>
    </rPh>
    <phoneticPr fontId="2"/>
  </si>
  <si>
    <t>引き算</t>
    <rPh sb="0" eb="1">
      <t>ヒ</t>
    </rPh>
    <rPh sb="2" eb="3">
      <t>ザン</t>
    </rPh>
    <phoneticPr fontId="2"/>
  </si>
  <si>
    <t>引き算の結果調整</t>
    <rPh sb="0" eb="1">
      <t>ヒ</t>
    </rPh>
    <rPh sb="2" eb="3">
      <t>ザン</t>
    </rPh>
    <rPh sb="4" eb="6">
      <t>ケッカ</t>
    </rPh>
    <rPh sb="6" eb="8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</si>
</sst>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第&quot;#&quot;週&quot;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6" fontId="0" fillId="0" borderId="0" xfId="1" applyFont="1">
      <alignment vertical="center"/>
    </xf>
    <xf numFmtId="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 indent="1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6" formatCode="&quot;第&quot;#&quot;週&quot;"/>
    </dxf>
    <dxf>
      <numFmt numFmtId="10" formatCode="&quot;¥&quot;#,##0;[Red]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9" formatCode="yyyy/m/d"/>
    </dxf>
    <dxf>
      <alignment horizontal="center" vertical="center" textRotation="0" wrapText="0" indent="0" justifyLastLine="0" shrinkToFit="0" readingOrder="0"/>
    </dxf>
    <dxf>
      <alignment horizontal="center"/>
    </dxf>
    <dxf>
      <alignment horizontal="center"/>
    </dxf>
    <dxf>
      <numFmt numFmtId="10" formatCode="&quot;¥&quot;#,##0;[Red]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9" formatCode="yyyy/m/d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26.387387731484" createdVersion="7" refreshedVersion="7" minRefreshableVersion="3" recordCount="216" xr:uid="{437FCA0F-5C70-40E4-897B-AC1269E77647}">
  <cacheSource type="worksheet">
    <worksheetSource name="テーブル1"/>
  </cacheSource>
  <cacheFields count="6">
    <cacheField name="注文日" numFmtId="14">
      <sharedItems containsSemiMixedTypes="0" containsNonDate="0" containsDate="1" containsString="0" minDate="2020-01-05T00:00:00" maxDate="2022-12-31T00:00:00" count="197">
        <d v="2020-01-05T00:00:00"/>
        <d v="2020-01-09T00:00:00"/>
        <d v="2020-01-12T00:00:00"/>
        <d v="2020-01-17T00:00:00"/>
        <d v="2020-01-18T00:00:00"/>
        <d v="2020-01-23T00:00:00"/>
        <d v="2020-01-31T00:00:00"/>
        <d v="2020-02-03T00:00:00"/>
        <d v="2020-02-07T00:00:00"/>
        <d v="2020-02-08T00:00:00"/>
        <d v="2020-02-09T00:00:00"/>
        <d v="2020-02-16T00:00:00"/>
        <d v="2020-02-25T00:00:00"/>
        <d v="2020-02-29T00:00:00"/>
        <d v="2020-03-04T00:00:00"/>
        <d v="2020-03-06T00:00:00"/>
        <d v="2020-03-07T00:00:00"/>
        <d v="2020-03-10T00:00:00"/>
        <d v="2020-03-13T00:00:00"/>
        <d v="2020-03-18T00:00:00"/>
        <d v="2020-03-24T00:00:00"/>
        <d v="2020-03-27T00:00:00"/>
        <d v="2020-03-30T00:00:00"/>
        <d v="2020-04-01T00:00:00"/>
        <d v="2020-04-06T00:00:00"/>
        <d v="2020-04-07T00:00:00"/>
        <d v="2020-04-13T00:00:00"/>
        <d v="2020-04-16T00:00:00"/>
        <d v="2020-04-24T00:00:00"/>
        <d v="2020-05-03T00:00:00"/>
        <d v="2020-05-07T00:00:00"/>
        <d v="2020-05-11T00:00:00"/>
        <d v="2020-05-24T00:00:00"/>
        <d v="2020-05-29T00:00:00"/>
        <d v="2020-05-31T00:00:00"/>
        <d v="2020-06-09T00:00:00"/>
        <d v="2020-06-13T00:00:00"/>
        <d v="2020-06-15T00:00:00"/>
        <d v="2020-06-18T00:00:00"/>
        <d v="2020-07-04T00:00:00"/>
        <d v="2020-07-09T00:00:00"/>
        <d v="2020-07-14T00:00:00"/>
        <d v="2020-07-19T00:00:00"/>
        <d v="2020-07-20T00:00:00"/>
        <d v="2020-07-22T00:00:00"/>
        <d v="2020-07-24T00:00:00"/>
        <d v="2020-07-27T00:00:00"/>
        <d v="2020-08-21T00:00:00"/>
        <d v="2020-09-01T00:00:00"/>
        <d v="2020-09-06T00:00:00"/>
        <d v="2020-09-08T00:00:00"/>
        <d v="2020-09-17T00:00:00"/>
        <d v="2020-09-29T00:00:00"/>
        <d v="2020-10-09T00:00:00"/>
        <d v="2020-10-14T00:00:00"/>
        <d v="2020-10-18T00:00:00"/>
        <d v="2020-10-27T00:00:00"/>
        <d v="2020-10-30T00:00:00"/>
        <d v="2020-10-31T00:00:00"/>
        <d v="2020-11-11T00:00:00"/>
        <d v="2020-11-21T00:00:00"/>
        <d v="2020-11-27T00:00:00"/>
        <d v="2020-12-04T00:00:00"/>
        <d v="2020-12-06T00:00:00"/>
        <d v="2020-12-16T00:00:00"/>
        <d v="2020-12-19T00:00:00"/>
        <d v="2020-12-21T00:00:00"/>
        <d v="2020-12-22T00:00:00"/>
        <d v="2020-12-28T00:00:00"/>
        <d v="2021-01-03T00:00:00"/>
        <d v="2021-01-04T00:00:00"/>
        <d v="2021-01-28T00:00:00"/>
        <d v="2021-01-29T00:00:00"/>
        <d v="2021-02-01T00:00:00"/>
        <d v="2021-02-06T00:00:00"/>
        <d v="2021-02-08T00:00:00"/>
        <d v="2021-02-19T00:00:00"/>
        <d v="2021-03-03T00:00:00"/>
        <d v="2021-03-09T00:00:00"/>
        <d v="2021-03-22T00:00:00"/>
        <d v="2021-04-07T00:00:00"/>
        <d v="2021-04-08T00:00:00"/>
        <d v="2021-04-21T00:00:00"/>
        <d v="2021-04-28T00:00:00"/>
        <d v="2021-04-29T00:00:00"/>
        <d v="2021-05-14T00:00:00"/>
        <d v="2021-05-20T00:00:00"/>
        <d v="2021-05-25T00:00:00"/>
        <d v="2021-05-28T00:00:00"/>
        <d v="2021-05-29T00:00:00"/>
        <d v="2021-05-31T00:00:00"/>
        <d v="2021-06-09T00:00:00"/>
        <d v="2021-06-13T00:00:00"/>
        <d v="2021-06-21T00:00:00"/>
        <d v="2021-06-24T00:00:00"/>
        <d v="2021-06-25T00:00:00"/>
        <d v="2021-07-11T00:00:00"/>
        <d v="2021-07-22T00:00:00"/>
        <d v="2021-07-24T00:00:00"/>
        <d v="2021-08-04T00:00:00"/>
        <d v="2021-08-05T00:00:00"/>
        <d v="2021-08-06T00:00:00"/>
        <d v="2021-08-07T00:00:00"/>
        <d v="2021-08-18T00:00:00"/>
        <d v="2021-08-19T00:00:00"/>
        <d v="2021-08-26T00:00:00"/>
        <d v="2021-08-31T00:00:00"/>
        <d v="2021-09-01T00:00:00"/>
        <d v="2021-09-04T00:00:00"/>
        <d v="2021-09-09T00:00:00"/>
        <d v="2021-09-12T00:00:00"/>
        <d v="2021-09-16T00:00:00"/>
        <d v="2021-09-19T00:00:00"/>
        <d v="2021-09-23T00:00:00"/>
        <d v="2021-09-29T00:00:00"/>
        <d v="2021-10-18T00:00:00"/>
        <d v="2021-10-19T00:00:00"/>
        <d v="2021-11-14T00:00:00"/>
        <d v="2021-11-29T00:00:00"/>
        <d v="2021-11-30T00:00:00"/>
        <d v="2021-12-09T00:00:00"/>
        <d v="2021-12-13T00:00:00"/>
        <d v="2021-12-15T00:00:00"/>
        <d v="2021-12-21T00:00:00"/>
        <d v="2021-12-22T00:00:00"/>
        <d v="2021-12-23T00:00:00"/>
        <d v="2022-01-11T00:00:00"/>
        <d v="2022-01-24T00:00:00"/>
        <d v="2022-01-30T00:00:00"/>
        <d v="2022-02-02T00:00:00"/>
        <d v="2022-02-26T00:00:00"/>
        <d v="2022-03-03T00:00:00"/>
        <d v="2022-03-27T00:00:00"/>
        <d v="2022-03-30T00:00:00"/>
        <d v="2022-03-31T00:00:00"/>
        <d v="2022-04-03T00:00:00"/>
        <d v="2022-04-06T00:00:00"/>
        <d v="2022-04-12T00:00:00"/>
        <d v="2022-04-13T00:00:00"/>
        <d v="2022-04-24T00:00:00"/>
        <d v="2022-04-27T00:00:00"/>
        <d v="2022-04-29T00:00:00"/>
        <d v="2022-05-12T00:00:00"/>
        <d v="2022-05-15T00:00:00"/>
        <d v="2022-05-17T00:00:00"/>
        <d v="2022-05-19T00:00:00"/>
        <d v="2022-05-20T00:00:00"/>
        <d v="2022-05-23T00:00:00"/>
        <d v="2022-05-25T00:00:00"/>
        <d v="2022-06-10T00:00:00"/>
        <d v="2022-06-11T00:00:00"/>
        <d v="2022-06-13T00:00:00"/>
        <d v="2022-06-17T00:00:00"/>
        <d v="2022-06-18T00:00:00"/>
        <d v="2022-06-19T00:00:00"/>
        <d v="2022-06-20T00:00:00"/>
        <d v="2022-06-21T00:00:00"/>
        <d v="2022-06-28T00:00:00"/>
        <d v="2022-07-01T00:00:00"/>
        <d v="2022-07-05T00:00:00"/>
        <d v="2022-07-07T00:00:00"/>
        <d v="2022-07-10T00:00:00"/>
        <d v="2022-07-13T00:00:00"/>
        <d v="2022-07-16T00:00:00"/>
        <d v="2022-07-17T00:00:00"/>
        <d v="2022-07-18T00:00:00"/>
        <d v="2022-08-01T00:00:00"/>
        <d v="2022-08-14T00:00:00"/>
        <d v="2022-08-17T00:00:00"/>
        <d v="2022-08-19T00:00:00"/>
        <d v="2022-08-20T00:00:00"/>
        <d v="2022-09-05T00:00:00"/>
        <d v="2022-09-06T00:00:00"/>
        <d v="2022-09-23T00:00:00"/>
        <d v="2022-09-29T00:00:00"/>
        <d v="2022-09-30T00:00:00"/>
        <d v="2022-10-11T00:00:00"/>
        <d v="2022-10-14T00:00:00"/>
        <d v="2022-10-15T00:00:00"/>
        <d v="2022-10-19T00:00:00"/>
        <d v="2022-10-22T00:00:00"/>
        <d v="2022-10-24T00:00:00"/>
        <d v="2022-10-27T00:00:00"/>
        <d v="2022-10-31T00:00:00"/>
        <d v="2022-11-05T00:00:00"/>
        <d v="2022-11-07T00:00:00"/>
        <d v="2022-11-11T00:00:00"/>
        <d v="2022-11-12T00:00:00"/>
        <d v="2022-11-15T00:00:00"/>
        <d v="2022-11-24T00:00:00"/>
        <d v="2022-11-28T00:00:00"/>
        <d v="2022-12-10T00:00:00"/>
        <d v="2022-12-16T00:00:00"/>
        <d v="2022-12-17T00:00:00"/>
        <d v="2022-12-22T00:00:00"/>
        <d v="2022-12-23T00:00:00"/>
        <d v="2022-12-30T00:00:00"/>
      </sharedItems>
      <fieldGroup base="0">
        <rangePr autoStart="0" groupBy="days" startDate="2020-01-01T00:00:00" endDate="2022-12-31T00:00:00" groupInterval="7"/>
        <groupItems count="159">
          <s v="&lt;2020/1/1"/>
          <s v="2020/1/1 - 2020/1/7"/>
          <s v="2020/1/8 - 2020/1/14"/>
          <s v="2020/1/15 - 2020/1/21"/>
          <s v="2020/1/22 - 2020/1/28"/>
          <s v="2020/1/29 - 2020/2/4"/>
          <s v="2020/2/5 - 2020/2/11"/>
          <s v="2020/2/12 - 2020/2/18"/>
          <s v="2020/2/19 - 2020/2/25"/>
          <s v="2020/2/26 - 2020/3/3"/>
          <s v="2020/3/4 - 2020/3/10"/>
          <s v="2020/3/11 - 2020/3/17"/>
          <s v="2020/3/18 - 2020/3/24"/>
          <s v="2020/3/25 - 2020/3/31"/>
          <s v="2020/4/1 - 2020/4/7"/>
          <s v="2020/4/8 - 2020/4/14"/>
          <s v="2020/4/15 - 2020/4/21"/>
          <s v="2020/4/22 - 2020/4/28"/>
          <s v="2020/4/29 - 2020/5/5"/>
          <s v="2020/5/6 - 2020/5/12"/>
          <s v="2020/5/13 - 2020/5/19"/>
          <s v="2020/5/20 - 2020/5/26"/>
          <s v="2020/5/27 - 2020/6/2"/>
          <s v="2020/6/3 - 2020/6/9"/>
          <s v="2020/6/10 - 2020/6/16"/>
          <s v="2020/6/17 - 2020/6/23"/>
          <s v="2020/6/24 - 2020/6/30"/>
          <s v="2020/7/1 - 2020/7/7"/>
          <s v="2020/7/8 - 2020/7/14"/>
          <s v="2020/7/15 - 2020/7/21"/>
          <s v="2020/7/22 - 2020/7/28"/>
          <s v="2020/7/29 - 2020/8/4"/>
          <s v="2020/8/5 - 2020/8/11"/>
          <s v="2020/8/12 - 2020/8/18"/>
          <s v="2020/8/19 - 2020/8/25"/>
          <s v="2020/8/26 - 2020/9/1"/>
          <s v="2020/9/2 - 2020/9/8"/>
          <s v="2020/9/9 - 2020/9/15"/>
          <s v="2020/9/16 - 2020/9/22"/>
          <s v="2020/9/23 - 2020/9/29"/>
          <s v="2020/9/30 - 2020/10/6"/>
          <s v="2020/10/7 - 2020/10/13"/>
          <s v="2020/10/14 - 2020/10/20"/>
          <s v="2020/10/21 - 2020/10/27"/>
          <s v="2020/10/28 - 2020/11/3"/>
          <s v="2020/11/4 - 2020/11/10"/>
          <s v="2020/11/11 - 2020/11/17"/>
          <s v="2020/11/18 - 2020/11/24"/>
          <s v="2020/11/25 - 2020/12/1"/>
          <s v="2020/12/2 - 2020/12/8"/>
          <s v="2020/12/9 - 2020/12/15"/>
          <s v="2020/12/16 - 2020/12/22"/>
          <s v="2020/12/23 - 2020/12/29"/>
          <s v="2020/12/30 - 2021/1/5"/>
          <s v="2021/1/6 - 2021/1/12"/>
          <s v="2021/1/13 - 2021/1/19"/>
          <s v="2021/1/20 - 2021/1/26"/>
          <s v="2021/1/27 - 2021/2/2"/>
          <s v="2021/2/3 - 2021/2/9"/>
          <s v="2021/2/10 - 2021/2/16"/>
          <s v="2021/2/17 - 2021/2/23"/>
          <s v="2021/2/24 - 2021/3/2"/>
          <s v="2021/3/3 - 2021/3/9"/>
          <s v="2021/3/10 - 2021/3/16"/>
          <s v="2021/3/17 - 2021/3/23"/>
          <s v="2021/3/24 - 2021/3/30"/>
          <s v="2021/3/31 - 2021/4/6"/>
          <s v="2021/4/7 - 2021/4/13"/>
          <s v="2021/4/14 - 2021/4/20"/>
          <s v="2021/4/21 - 2021/4/27"/>
          <s v="2021/4/28 - 2021/5/4"/>
          <s v="2021/5/5 - 2021/5/11"/>
          <s v="2021/5/12 - 2021/5/18"/>
          <s v="2021/5/19 - 2021/5/25"/>
          <s v="2021/5/26 - 2021/6/1"/>
          <s v="2021/6/2 - 2021/6/8"/>
          <s v="2021/6/9 - 2021/6/15"/>
          <s v="2021/6/16 - 2021/6/22"/>
          <s v="2021/6/23 - 2021/6/29"/>
          <s v="2021/6/30 - 2021/7/6"/>
          <s v="2021/7/7 - 2021/7/13"/>
          <s v="2021/7/14 - 2021/7/20"/>
          <s v="2021/7/21 - 2021/7/27"/>
          <s v="2021/7/28 - 2021/8/3"/>
          <s v="2021/8/4 - 2021/8/10"/>
          <s v="2021/8/11 - 2021/8/17"/>
          <s v="2021/8/18 - 2021/8/24"/>
          <s v="2021/8/25 - 2021/8/31"/>
          <s v="2021/9/1 - 2021/9/7"/>
          <s v="2021/9/8 - 2021/9/14"/>
          <s v="2021/9/15 - 2021/9/21"/>
          <s v="2021/9/22 - 2021/9/28"/>
          <s v="2021/9/29 - 2021/10/5"/>
          <s v="2021/10/6 - 2021/10/12"/>
          <s v="2021/10/13 - 2021/10/19"/>
          <s v="2021/10/20 - 2021/10/26"/>
          <s v="2021/10/27 - 2021/11/2"/>
          <s v="2021/11/3 - 2021/11/9"/>
          <s v="2021/11/10 - 2021/11/16"/>
          <s v="2021/11/17 - 2021/11/23"/>
          <s v="2021/11/24 - 2021/11/30"/>
          <s v="2021/12/1 - 2021/12/7"/>
          <s v="2021/12/8 - 2021/12/14"/>
          <s v="2021/12/15 - 2021/12/21"/>
          <s v="2021/12/22 - 2021/12/28"/>
          <s v="2021/12/29 - 2022/1/4"/>
          <s v="2022/1/5 - 2022/1/11"/>
          <s v="2022/1/12 - 2022/1/18"/>
          <s v="2022/1/19 - 2022/1/25"/>
          <s v="2022/1/26 - 2022/2/1"/>
          <s v="2022/2/2 - 2022/2/8"/>
          <s v="2022/2/9 - 2022/2/15"/>
          <s v="2022/2/16 - 2022/2/22"/>
          <s v="2022/2/23 - 2022/3/1"/>
          <s v="2022/3/2 - 2022/3/8"/>
          <s v="2022/3/9 - 2022/3/15"/>
          <s v="2022/3/16 - 2022/3/22"/>
          <s v="2022/3/23 - 2022/3/29"/>
          <s v="2022/3/30 - 2022/4/5"/>
          <s v="2022/4/6 - 2022/4/12"/>
          <s v="2022/4/13 - 2022/4/19"/>
          <s v="2022/4/20 - 2022/4/26"/>
          <s v="2022/4/27 - 2022/5/3"/>
          <s v="2022/5/4 - 2022/5/10"/>
          <s v="2022/5/11 - 2022/5/17"/>
          <s v="2022/5/18 - 2022/5/24"/>
          <s v="2022/5/25 - 2022/5/31"/>
          <s v="2022/6/1 - 2022/6/7"/>
          <s v="2022/6/8 - 2022/6/14"/>
          <s v="2022/6/15 - 2022/6/21"/>
          <s v="2022/6/22 - 2022/6/28"/>
          <s v="2022/6/29 - 2022/7/5"/>
          <s v="2022/7/6 - 2022/7/12"/>
          <s v="2022/7/13 - 2022/7/19"/>
          <s v="2022/7/20 - 2022/7/26"/>
          <s v="2022/7/27 - 2022/8/2"/>
          <s v="2022/8/3 - 2022/8/9"/>
          <s v="2022/8/10 - 2022/8/16"/>
          <s v="2022/8/17 - 2022/8/23"/>
          <s v="2022/8/24 - 2022/8/30"/>
          <s v="2022/8/31 - 2022/9/6"/>
          <s v="2022/9/7 - 2022/9/13"/>
          <s v="2022/9/14 - 2022/9/20"/>
          <s v="2022/9/21 - 2022/9/27"/>
          <s v="2022/9/28 - 2022/10/4"/>
          <s v="2022/10/5 - 2022/10/11"/>
          <s v="2022/10/12 - 2022/10/18"/>
          <s v="2022/10/19 - 2022/10/25"/>
          <s v="2022/10/26 - 2022/11/1"/>
          <s v="2022/11/2 - 2022/11/8"/>
          <s v="2022/11/9 - 2022/11/15"/>
          <s v="2022/11/16 - 2022/11/22"/>
          <s v="2022/11/23 - 2022/11/29"/>
          <s v="2022/11/30 - 2022/12/6"/>
          <s v="2022/12/7 - 2022/12/13"/>
          <s v="2022/12/14 - 2022/12/20"/>
          <s v="2022/12/21 - 2022/12/27"/>
          <s v="2022/12/28 - 2022/12/31"/>
          <s v="&gt;2022/12/31"/>
        </groupItems>
      </fieldGroup>
    </cacheField>
    <cacheField name="メーカー名" numFmtId="0">
      <sharedItems count="5">
        <s v="イワタニ"/>
        <s v="スノーピーク"/>
        <s v="ユニフレーム"/>
        <s v="ソト"/>
        <s v="フォアウィンズ"/>
      </sharedItems>
    </cacheField>
    <cacheField name="商品名" numFmtId="0">
      <sharedItems/>
    </cacheField>
    <cacheField name="単価" numFmtId="6">
      <sharedItems containsSemiMixedTypes="0" containsString="0" containsNumber="1" containsInteger="1" minValue="3900" maxValue="16500"/>
    </cacheField>
    <cacheField name="数量" numFmtId="0">
      <sharedItems containsSemiMixedTypes="0" containsString="0" containsNumber="1" containsInteger="1" minValue="1" maxValue="10"/>
    </cacheField>
    <cacheField name="合計額" numFmtId="6">
      <sharedItems containsSemiMixedTypes="0" containsString="0" containsNumber="1" containsInteger="1" minValue="3900" maxValue="16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26.57823796296" createdVersion="7" refreshedVersion="7" minRefreshableVersion="3" recordCount="216" xr:uid="{B422A11C-BE5C-4FA0-A986-959BE77AEC14}">
  <cacheSource type="worksheet">
    <worksheetSource name="テーブル13"/>
  </cacheSource>
  <cacheFields count="12">
    <cacheField name="注文日" numFmtId="14">
      <sharedItems containsSemiMixedTypes="0" containsNonDate="0" containsDate="1" containsString="0" minDate="2022-01-01T00:00:00" maxDate="2022-07-01T00:00:00" count="122"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6T00:00:00"/>
        <d v="2022-01-17T00:00:00"/>
        <d v="2022-01-20T00:00:00"/>
        <d v="2022-01-21T00:00:00"/>
        <d v="2022-01-22T00:00:00"/>
        <d v="2022-01-23T00:00:00"/>
        <d v="2022-01-28T00:00:00"/>
        <d v="2022-01-29T00:00:00"/>
        <d v="2022-01-30T00:00:00"/>
        <d v="2022-02-01T00:00:00"/>
        <d v="2022-02-03T00:00:00"/>
        <d v="2022-02-04T00:00:00"/>
        <d v="2022-02-05T00:00:00"/>
        <d v="2022-02-06T00:00:00"/>
        <d v="2022-02-07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9T00:00:00"/>
        <d v="2022-02-22T00:00:00"/>
        <d v="2022-02-24T00:00:00"/>
        <d v="2022-02-26T00:00:00"/>
        <d v="2022-02-28T00:00:00"/>
        <d v="2022-03-01T00:00:00"/>
        <d v="2022-03-02T00:00:00"/>
        <d v="2022-03-05T00:00:00"/>
        <d v="2022-03-07T00:00:00"/>
        <d v="2022-03-09T00:00:00"/>
        <d v="2022-03-10T00:00:00"/>
        <d v="2022-03-14T00:00:00"/>
        <d v="2022-03-15T00:00:00"/>
        <d v="2022-03-17T00:00:00"/>
        <d v="2022-03-20T00:00:00"/>
        <d v="2022-03-22T00:00:00"/>
        <d v="2022-03-23T00:00:00"/>
        <d v="2022-03-25T00:00:00"/>
        <d v="2022-03-26T00:00:00"/>
        <d v="2022-03-27T00:00:00"/>
        <d v="2022-04-02T00:00:00"/>
        <d v="2022-04-03T00:00:00"/>
        <d v="2022-04-04T00:00:00"/>
        <d v="2022-04-05T00:00:00"/>
        <d v="2022-04-06T00:00:00"/>
        <d v="2022-04-07T00:00:00"/>
        <d v="2022-04-09T00:00:00"/>
        <d v="2022-04-15T00:00:00"/>
        <d v="2022-04-16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3T00:00:00"/>
        <d v="2022-05-04T00:00:00"/>
        <d v="2022-05-05T00:00:00"/>
        <d v="2022-05-06T00:00:00"/>
        <d v="2022-05-07T00:00:00"/>
        <d v="2022-05-09T00:00:00"/>
        <d v="2022-05-11T00:00:00"/>
        <d v="2022-05-12T00:00:00"/>
        <d v="2022-05-16T00:00:00"/>
        <d v="2022-05-17T00:00:00"/>
        <d v="2022-05-18T00:00:00"/>
        <d v="2022-05-20T00:00:00"/>
        <d v="2022-05-21T00:00:00"/>
        <d v="2022-05-22T00:00:00"/>
        <d v="2022-05-23T00:00:00"/>
        <d v="2022-05-24T00:00:00"/>
        <d v="2022-05-25T00:00:00"/>
        <d v="2022-05-28T00:00:00"/>
        <d v="2022-05-29T00:00:00"/>
        <d v="2022-05-30T00:00:00"/>
        <d v="2022-05-31T00:00:00"/>
        <d v="2022-06-01T00:00:00"/>
        <d v="2022-06-03T00:00:00"/>
        <d v="2022-06-04T00:00:00"/>
        <d v="2022-06-05T00:00:00"/>
        <d v="2022-06-06T00:00:00"/>
        <d v="2022-06-07T00:00:00"/>
        <d v="2022-06-09T00:00:00"/>
        <d v="2022-06-10T00:00:00"/>
        <d v="2022-06-11T00:00:00"/>
        <d v="2022-06-12T00:00:00"/>
        <d v="2022-06-13T00:00:00"/>
        <d v="2022-06-14T00:00:00"/>
        <d v="2022-06-17T00:00:00"/>
        <d v="2022-06-18T00:00:00"/>
        <d v="2022-06-19T00:00:00"/>
        <d v="2022-06-21T00:00:00"/>
        <d v="2022-06-22T00:00:00"/>
        <d v="2022-06-24T00:00:00"/>
        <d v="2022-06-25T00:00:00"/>
        <d v="2022-06-27T00:00:00"/>
        <d v="2022-06-28T00:00:00"/>
        <d v="2022-06-29T00:00:00"/>
        <d v="2022-06-30T00:00:00"/>
      </sharedItems>
      <fieldGroup par="11" base="0">
        <rangePr groupBy="days" startDate="2022-01-01T00:00:00" endDate="2022-07-01T00:00:00"/>
        <groupItems count="368">
          <s v="&lt;2022/1/1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2022/7/1"/>
        </groupItems>
      </fieldGroup>
    </cacheField>
    <cacheField name="メーカー名" numFmtId="0">
      <sharedItems count="5">
        <s v="ソト"/>
        <s v="ユニフレーム"/>
        <s v="イワタニ"/>
        <s v="フォアウィンズ"/>
        <s v="スノーピーク"/>
      </sharedItems>
    </cacheField>
    <cacheField name="商品名" numFmtId="0">
      <sharedItems/>
    </cacheField>
    <cacheField name="単価" numFmtId="6">
      <sharedItems containsSemiMixedTypes="0" containsString="0" containsNumber="1" containsInteger="1" minValue="3900" maxValue="16500"/>
    </cacheField>
    <cacheField name="数量" numFmtId="0">
      <sharedItems containsSemiMixedTypes="0" containsString="0" containsNumber="1" containsInteger="1" minValue="1" maxValue="10"/>
    </cacheField>
    <cacheField name="合計額" numFmtId="6">
      <sharedItems containsSemiMixedTypes="0" containsString="0" containsNumber="1" containsInteger="1" minValue="3900" maxValue="165000"/>
    </cacheField>
    <cacheField name="週" numFmtId="176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WEEKNUM関数" numFmtId="0">
      <sharedItems containsSemiMixedTypes="0" containsString="0" containsNumber="1" containsInteger="1" minValue="1" maxValue="27"/>
    </cacheField>
    <cacheField name="WEEKNUM関数を調整" numFmtId="0">
      <sharedItems containsSemiMixedTypes="0" containsString="0" containsNumber="1" containsInteger="1" minValue="1" maxValue="23"/>
    </cacheField>
    <cacheField name="引き算" numFmtId="0">
      <sharedItems containsSemiMixedTypes="0" containsString="0" containsNumber="1" containsInteger="1" minValue="0" maxValue="5"/>
    </cacheField>
    <cacheField name="引き算の結果調整" numFmtId="0">
      <sharedItems containsSemiMixedTypes="0" containsString="0" containsNumber="1" containsInteger="1" minValue="1" maxValue="6"/>
    </cacheField>
    <cacheField name="月" numFmtId="0" databaseField="0">
      <fieldGroup base="0">
        <rangePr groupBy="months" startDate="2022-01-01T00:00:00" endDate="2022-07-01T00:00:00"/>
        <groupItems count="14">
          <s v="&lt;2022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7/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x v="0"/>
    <x v="0"/>
    <s v=" ジュニアコンパクトバーナー"/>
    <n v="3900"/>
    <n v="9"/>
    <n v="35100"/>
  </r>
  <r>
    <x v="1"/>
    <x v="1"/>
    <s v=" HOME &amp; CAMP バーナー"/>
    <n v="12100"/>
    <n v="2"/>
    <n v="24200"/>
  </r>
  <r>
    <x v="2"/>
    <x v="2"/>
    <s v=" テーブルトップバーナー"/>
    <n v="13500"/>
    <n v="9"/>
    <n v="121500"/>
  </r>
  <r>
    <x v="3"/>
    <x v="3"/>
    <s v=" レギュレーターストーブ"/>
    <n v="6800"/>
    <n v="6"/>
    <n v="40800"/>
  </r>
  <r>
    <x v="4"/>
    <x v="2"/>
    <s v=" テーブルトップバーナー"/>
    <n v="13500"/>
    <n v="5"/>
    <n v="67500"/>
  </r>
  <r>
    <x v="5"/>
    <x v="3"/>
    <s v=" レギュレーターストーブ フュージョン"/>
    <n v="9900"/>
    <n v="2"/>
    <n v="19800"/>
  </r>
  <r>
    <x v="6"/>
    <x v="2"/>
    <s v=" テーブルトップバーナー"/>
    <n v="13500"/>
    <n v="7"/>
    <n v="94500"/>
  </r>
  <r>
    <x v="7"/>
    <x v="1"/>
    <s v=" HOME &amp; CAMP バーナー"/>
    <n v="12100"/>
    <n v="2"/>
    <n v="24200"/>
  </r>
  <r>
    <x v="8"/>
    <x v="2"/>
    <s v=" テーブルトップバーナー"/>
    <n v="13500"/>
    <n v="9"/>
    <n v="121500"/>
  </r>
  <r>
    <x v="9"/>
    <x v="3"/>
    <s v=" シングルバーナー G-ストーブ"/>
    <n v="7800"/>
    <n v="3"/>
    <n v="23400"/>
  </r>
  <r>
    <x v="10"/>
    <x v="0"/>
    <s v=" ジュニアコンパクトバーナー"/>
    <n v="3900"/>
    <n v="10"/>
    <n v="39000"/>
  </r>
  <r>
    <x v="11"/>
    <x v="3"/>
    <s v=" レギュレーターストーブ フュージョン"/>
    <n v="9900"/>
    <n v="4"/>
    <n v="39600"/>
  </r>
  <r>
    <x v="12"/>
    <x v="3"/>
    <s v=" シングルバーナー G-ストーブ"/>
    <n v="7800"/>
    <n v="4"/>
    <n v="31200"/>
  </r>
  <r>
    <x v="12"/>
    <x v="3"/>
    <s v=" レギュレーターストーブ"/>
    <n v="6800"/>
    <n v="2"/>
    <n v="13600"/>
  </r>
  <r>
    <x v="12"/>
    <x v="3"/>
    <s v=" レギュレーターストーブ フュージョン"/>
    <n v="9900"/>
    <n v="6"/>
    <n v="59400"/>
  </r>
  <r>
    <x v="13"/>
    <x v="4"/>
    <s v=" フォールディングキャンプストーブ"/>
    <n v="16500"/>
    <n v="6"/>
    <n v="99000"/>
  </r>
  <r>
    <x v="14"/>
    <x v="3"/>
    <s v=" レギュレーターストーブ"/>
    <n v="6800"/>
    <n v="10"/>
    <n v="68000"/>
  </r>
  <r>
    <x v="15"/>
    <x v="2"/>
    <s v=" テーブルトップバーナー"/>
    <n v="13500"/>
    <n v="9"/>
    <n v="121500"/>
  </r>
  <r>
    <x v="16"/>
    <x v="4"/>
    <s v=" マイクロキャンプストーブ"/>
    <n v="7150"/>
    <n v="1"/>
    <n v="7150"/>
  </r>
  <r>
    <x v="17"/>
    <x v="2"/>
    <s v=" ミニバーナー"/>
    <n v="5500"/>
    <n v="2"/>
    <n v="11000"/>
  </r>
  <r>
    <x v="18"/>
    <x v="4"/>
    <s v=" マイクロキャンプストーブ"/>
    <n v="7150"/>
    <n v="6"/>
    <n v="42900"/>
  </r>
  <r>
    <x v="19"/>
    <x v="1"/>
    <s v=" HOME &amp; CAMP バーナー"/>
    <n v="12100"/>
    <n v="4"/>
    <n v="48400"/>
  </r>
  <r>
    <x v="20"/>
    <x v="4"/>
    <s v=" マイクロキャンプストーブ"/>
    <n v="7150"/>
    <n v="2"/>
    <n v="14300"/>
  </r>
  <r>
    <x v="21"/>
    <x v="3"/>
    <s v=" レギュレーターストーブ"/>
    <n v="6800"/>
    <n v="8"/>
    <n v="54400"/>
  </r>
  <r>
    <x v="22"/>
    <x v="3"/>
    <s v=" レギュレーターストーブ フュージョン"/>
    <n v="9900"/>
    <n v="1"/>
    <n v="9900"/>
  </r>
  <r>
    <x v="23"/>
    <x v="1"/>
    <s v=" HOME &amp; CAMP バーナー"/>
    <n v="12100"/>
    <n v="10"/>
    <n v="121000"/>
  </r>
  <r>
    <x v="24"/>
    <x v="2"/>
    <s v=" ミニバーナー"/>
    <n v="5500"/>
    <n v="8"/>
    <n v="44000"/>
  </r>
  <r>
    <x v="24"/>
    <x v="3"/>
    <s v=" レギュレーターストーブ"/>
    <n v="6800"/>
    <n v="10"/>
    <n v="68000"/>
  </r>
  <r>
    <x v="25"/>
    <x v="1"/>
    <s v=" HOME &amp; CAMP バーナー"/>
    <n v="12100"/>
    <n v="3"/>
    <n v="36300"/>
  </r>
  <r>
    <x v="26"/>
    <x v="3"/>
    <s v=" シングルバーナー G-ストーブ"/>
    <n v="7800"/>
    <n v="9"/>
    <n v="70200"/>
  </r>
  <r>
    <x v="27"/>
    <x v="3"/>
    <s v=" シングルバーナー G-ストーブ"/>
    <n v="7800"/>
    <n v="2"/>
    <n v="15600"/>
  </r>
  <r>
    <x v="28"/>
    <x v="3"/>
    <s v=" レギュレーターストーブ フュージョン"/>
    <n v="9900"/>
    <n v="3"/>
    <n v="29700"/>
  </r>
  <r>
    <x v="29"/>
    <x v="2"/>
    <s v=" テーブルトップバーナー"/>
    <n v="13500"/>
    <n v="1"/>
    <n v="13500"/>
  </r>
  <r>
    <x v="30"/>
    <x v="4"/>
    <s v=" フォールディングキャンプストーブ"/>
    <n v="16500"/>
    <n v="5"/>
    <n v="82500"/>
  </r>
  <r>
    <x v="31"/>
    <x v="2"/>
    <s v=" テーブルトップバーナー"/>
    <n v="13500"/>
    <n v="10"/>
    <n v="135000"/>
  </r>
  <r>
    <x v="32"/>
    <x v="2"/>
    <s v=" テーブルトップバーナー"/>
    <n v="13500"/>
    <n v="6"/>
    <n v="81000"/>
  </r>
  <r>
    <x v="33"/>
    <x v="0"/>
    <s v=" ジュニアコンパクトバーナー"/>
    <n v="3900"/>
    <n v="1"/>
    <n v="3900"/>
  </r>
  <r>
    <x v="34"/>
    <x v="3"/>
    <s v=" レギュレーターストーブ フュージョン"/>
    <n v="9900"/>
    <n v="2"/>
    <n v="19800"/>
  </r>
  <r>
    <x v="35"/>
    <x v="0"/>
    <s v=" ジュニアコンパクトバーナー"/>
    <n v="3900"/>
    <n v="1"/>
    <n v="3900"/>
  </r>
  <r>
    <x v="36"/>
    <x v="4"/>
    <s v=" マイクロキャンプストーブ"/>
    <n v="7150"/>
    <n v="8"/>
    <n v="57200"/>
  </r>
  <r>
    <x v="37"/>
    <x v="4"/>
    <s v=" フォールディングキャンプストーブ"/>
    <n v="16500"/>
    <n v="7"/>
    <n v="115500"/>
  </r>
  <r>
    <x v="38"/>
    <x v="1"/>
    <s v=" HOME &amp; CAMP バーナー"/>
    <n v="12100"/>
    <n v="10"/>
    <n v="121000"/>
  </r>
  <r>
    <x v="39"/>
    <x v="4"/>
    <s v=" フォールディングキャンプストーブ"/>
    <n v="16500"/>
    <n v="4"/>
    <n v="66000"/>
  </r>
  <r>
    <x v="40"/>
    <x v="4"/>
    <s v=" マイクロキャンプストーブ"/>
    <n v="7150"/>
    <n v="1"/>
    <n v="7150"/>
  </r>
  <r>
    <x v="41"/>
    <x v="1"/>
    <s v=" HOME &amp; CAMP バーナー"/>
    <n v="12100"/>
    <n v="8"/>
    <n v="96800"/>
  </r>
  <r>
    <x v="42"/>
    <x v="3"/>
    <s v=" レギュレーターストーブ"/>
    <n v="6800"/>
    <n v="4"/>
    <n v="27200"/>
  </r>
  <r>
    <x v="43"/>
    <x v="4"/>
    <s v=" フォールディングキャンプストーブ"/>
    <n v="16500"/>
    <n v="1"/>
    <n v="16500"/>
  </r>
  <r>
    <x v="44"/>
    <x v="2"/>
    <s v=" ミニバーナー"/>
    <n v="5500"/>
    <n v="1"/>
    <n v="5500"/>
  </r>
  <r>
    <x v="45"/>
    <x v="4"/>
    <s v=" マイクロキャンプストーブ"/>
    <n v="7150"/>
    <n v="9"/>
    <n v="64350"/>
  </r>
  <r>
    <x v="46"/>
    <x v="4"/>
    <s v=" マイクロキャンプストーブ"/>
    <n v="7150"/>
    <n v="1"/>
    <n v="7150"/>
  </r>
  <r>
    <x v="47"/>
    <x v="2"/>
    <s v=" ミニバーナー"/>
    <n v="5500"/>
    <n v="1"/>
    <n v="5500"/>
  </r>
  <r>
    <x v="48"/>
    <x v="2"/>
    <s v=" ミニバーナー"/>
    <n v="5500"/>
    <n v="3"/>
    <n v="16500"/>
  </r>
  <r>
    <x v="49"/>
    <x v="1"/>
    <s v=" HOME &amp; CAMP バーナー"/>
    <n v="12100"/>
    <n v="9"/>
    <n v="108900"/>
  </r>
  <r>
    <x v="50"/>
    <x v="1"/>
    <s v=" HOME &amp; CAMP バーナー"/>
    <n v="12100"/>
    <n v="6"/>
    <n v="72600"/>
  </r>
  <r>
    <x v="51"/>
    <x v="3"/>
    <s v=" レギュレーターストーブ"/>
    <n v="6800"/>
    <n v="1"/>
    <n v="6800"/>
  </r>
  <r>
    <x v="52"/>
    <x v="4"/>
    <s v=" フォールディングキャンプストーブ"/>
    <n v="16500"/>
    <n v="7"/>
    <n v="115500"/>
  </r>
  <r>
    <x v="53"/>
    <x v="0"/>
    <s v=" ジュニアコンパクトバーナー"/>
    <n v="3900"/>
    <n v="6"/>
    <n v="23400"/>
  </r>
  <r>
    <x v="54"/>
    <x v="0"/>
    <s v=" ジュニアコンパクトバーナー"/>
    <n v="3900"/>
    <n v="6"/>
    <n v="23400"/>
  </r>
  <r>
    <x v="54"/>
    <x v="4"/>
    <s v=" フォールディングキャンプストーブ"/>
    <n v="16500"/>
    <n v="7"/>
    <n v="115500"/>
  </r>
  <r>
    <x v="55"/>
    <x v="1"/>
    <s v=" HOME &amp; CAMP バーナー"/>
    <n v="12100"/>
    <n v="7"/>
    <n v="84700"/>
  </r>
  <r>
    <x v="56"/>
    <x v="3"/>
    <s v=" シングルバーナー G-ストーブ"/>
    <n v="7800"/>
    <n v="2"/>
    <n v="15600"/>
  </r>
  <r>
    <x v="57"/>
    <x v="0"/>
    <s v=" ジュニアコンパクトバーナー"/>
    <n v="3900"/>
    <n v="7"/>
    <n v="27300"/>
  </r>
  <r>
    <x v="58"/>
    <x v="4"/>
    <s v=" マイクロキャンプストーブ"/>
    <n v="7150"/>
    <n v="4"/>
    <n v="28600"/>
  </r>
  <r>
    <x v="59"/>
    <x v="3"/>
    <s v=" シングルバーナー G-ストーブ"/>
    <n v="7800"/>
    <n v="7"/>
    <n v="54600"/>
  </r>
  <r>
    <x v="59"/>
    <x v="3"/>
    <s v=" シングルバーナー G-ストーブ"/>
    <n v="7800"/>
    <n v="5"/>
    <n v="39000"/>
  </r>
  <r>
    <x v="60"/>
    <x v="4"/>
    <s v=" マイクロキャンプストーブ"/>
    <n v="7150"/>
    <n v="5"/>
    <n v="35750"/>
  </r>
  <r>
    <x v="61"/>
    <x v="3"/>
    <s v=" レギュレーターストーブ フュージョン"/>
    <n v="9900"/>
    <n v="3"/>
    <n v="29700"/>
  </r>
  <r>
    <x v="62"/>
    <x v="4"/>
    <s v=" フォールディングキャンプストーブ"/>
    <n v="16500"/>
    <n v="1"/>
    <n v="16500"/>
  </r>
  <r>
    <x v="63"/>
    <x v="2"/>
    <s v=" テーブルトップバーナー"/>
    <n v="13500"/>
    <n v="2"/>
    <n v="27000"/>
  </r>
  <r>
    <x v="64"/>
    <x v="4"/>
    <s v=" フォールディングキャンプストーブ"/>
    <n v="16500"/>
    <n v="1"/>
    <n v="16500"/>
  </r>
  <r>
    <x v="65"/>
    <x v="2"/>
    <s v=" ミニバーナー"/>
    <n v="5500"/>
    <n v="4"/>
    <n v="22000"/>
  </r>
  <r>
    <x v="66"/>
    <x v="3"/>
    <s v=" レギュレーターストーブ フュージョン"/>
    <n v="9900"/>
    <n v="9"/>
    <n v="89100"/>
  </r>
  <r>
    <x v="67"/>
    <x v="0"/>
    <s v=" ジュニアコンパクトバーナー"/>
    <n v="3900"/>
    <n v="10"/>
    <n v="39000"/>
  </r>
  <r>
    <x v="67"/>
    <x v="3"/>
    <s v=" レギュレーターストーブ"/>
    <n v="6800"/>
    <n v="3"/>
    <n v="20400"/>
  </r>
  <r>
    <x v="68"/>
    <x v="3"/>
    <s v=" シングルバーナー G-ストーブ"/>
    <n v="7800"/>
    <n v="10"/>
    <n v="78000"/>
  </r>
  <r>
    <x v="69"/>
    <x v="2"/>
    <s v=" ミニバーナー"/>
    <n v="5500"/>
    <n v="10"/>
    <n v="55000"/>
  </r>
  <r>
    <x v="70"/>
    <x v="2"/>
    <s v=" ミニバーナー"/>
    <n v="5500"/>
    <n v="1"/>
    <n v="5500"/>
  </r>
  <r>
    <x v="71"/>
    <x v="0"/>
    <s v=" ジュニアコンパクトバーナー"/>
    <n v="3900"/>
    <n v="10"/>
    <n v="39000"/>
  </r>
  <r>
    <x v="71"/>
    <x v="3"/>
    <s v=" レギュレーターストーブ フュージョン"/>
    <n v="9900"/>
    <n v="4"/>
    <n v="39600"/>
  </r>
  <r>
    <x v="72"/>
    <x v="2"/>
    <s v=" ミニバーナー"/>
    <n v="5500"/>
    <n v="4"/>
    <n v="22000"/>
  </r>
  <r>
    <x v="72"/>
    <x v="3"/>
    <s v=" レギュレーターストーブ"/>
    <n v="6800"/>
    <n v="4"/>
    <n v="27200"/>
  </r>
  <r>
    <x v="73"/>
    <x v="3"/>
    <s v=" レギュレーターストーブ"/>
    <n v="6800"/>
    <n v="5"/>
    <n v="34000"/>
  </r>
  <r>
    <x v="74"/>
    <x v="4"/>
    <s v=" フォールディングキャンプストーブ"/>
    <n v="16500"/>
    <n v="7"/>
    <n v="115500"/>
  </r>
  <r>
    <x v="75"/>
    <x v="3"/>
    <s v=" シングルバーナー G-ストーブ"/>
    <n v="7800"/>
    <n v="1"/>
    <n v="7800"/>
  </r>
  <r>
    <x v="76"/>
    <x v="4"/>
    <s v=" マイクロキャンプストーブ"/>
    <n v="7150"/>
    <n v="7"/>
    <n v="50050"/>
  </r>
  <r>
    <x v="77"/>
    <x v="2"/>
    <s v=" テーブルトップバーナー"/>
    <n v="13500"/>
    <n v="4"/>
    <n v="54000"/>
  </r>
  <r>
    <x v="78"/>
    <x v="0"/>
    <s v=" ジュニアコンパクトバーナー"/>
    <n v="3900"/>
    <n v="4"/>
    <n v="15600"/>
  </r>
  <r>
    <x v="79"/>
    <x v="2"/>
    <s v=" テーブルトップバーナー"/>
    <n v="13500"/>
    <n v="9"/>
    <n v="121500"/>
  </r>
  <r>
    <x v="80"/>
    <x v="3"/>
    <s v=" シングルバーナー G-ストーブ"/>
    <n v="7800"/>
    <n v="5"/>
    <n v="39000"/>
  </r>
  <r>
    <x v="81"/>
    <x v="0"/>
    <s v=" ジュニアコンパクトバーナー"/>
    <n v="3900"/>
    <n v="8"/>
    <n v="31200"/>
  </r>
  <r>
    <x v="82"/>
    <x v="0"/>
    <s v=" ジュニアコンパクトバーナー"/>
    <n v="3900"/>
    <n v="9"/>
    <n v="35100"/>
  </r>
  <r>
    <x v="83"/>
    <x v="4"/>
    <s v=" フォールディングキャンプストーブ"/>
    <n v="16500"/>
    <n v="9"/>
    <n v="148500"/>
  </r>
  <r>
    <x v="84"/>
    <x v="3"/>
    <s v=" シングルバーナー G-ストーブ"/>
    <n v="7800"/>
    <n v="9"/>
    <n v="70200"/>
  </r>
  <r>
    <x v="84"/>
    <x v="2"/>
    <s v=" テーブルトップバーナー"/>
    <n v="13500"/>
    <n v="9"/>
    <n v="121500"/>
  </r>
  <r>
    <x v="85"/>
    <x v="2"/>
    <s v=" テーブルトップバーナー"/>
    <n v="13500"/>
    <n v="8"/>
    <n v="108000"/>
  </r>
  <r>
    <x v="86"/>
    <x v="2"/>
    <s v=" ミニバーナー"/>
    <n v="5500"/>
    <n v="5"/>
    <n v="27500"/>
  </r>
  <r>
    <x v="87"/>
    <x v="2"/>
    <s v=" ミニバーナー"/>
    <n v="5500"/>
    <n v="5"/>
    <n v="27500"/>
  </r>
  <r>
    <x v="88"/>
    <x v="0"/>
    <s v=" ジュニアコンパクトバーナー"/>
    <n v="3900"/>
    <n v="1"/>
    <n v="3900"/>
  </r>
  <r>
    <x v="89"/>
    <x v="0"/>
    <s v=" ジュニアコンパクトバーナー"/>
    <n v="3900"/>
    <n v="10"/>
    <n v="39000"/>
  </r>
  <r>
    <x v="90"/>
    <x v="1"/>
    <s v=" HOME &amp; CAMP バーナー"/>
    <n v="12100"/>
    <n v="1"/>
    <n v="12100"/>
  </r>
  <r>
    <x v="91"/>
    <x v="3"/>
    <s v=" レギュレーターストーブ フュージョン"/>
    <n v="9900"/>
    <n v="3"/>
    <n v="29700"/>
  </r>
  <r>
    <x v="92"/>
    <x v="3"/>
    <s v=" シングルバーナー G-ストーブ"/>
    <n v="7800"/>
    <n v="4"/>
    <n v="31200"/>
  </r>
  <r>
    <x v="93"/>
    <x v="4"/>
    <s v=" マイクロキャンプストーブ"/>
    <n v="7150"/>
    <n v="8"/>
    <n v="57200"/>
  </r>
  <r>
    <x v="93"/>
    <x v="3"/>
    <s v=" レギュレーターストーブ フュージョン"/>
    <n v="9900"/>
    <n v="5"/>
    <n v="49500"/>
  </r>
  <r>
    <x v="93"/>
    <x v="3"/>
    <s v=" シングルバーナー G-ストーブ"/>
    <n v="7800"/>
    <n v="7"/>
    <n v="54600"/>
  </r>
  <r>
    <x v="94"/>
    <x v="1"/>
    <s v=" HOME &amp; CAMP バーナー"/>
    <n v="12100"/>
    <n v="8"/>
    <n v="96800"/>
  </r>
  <r>
    <x v="95"/>
    <x v="2"/>
    <s v=" テーブルトップバーナー"/>
    <n v="13500"/>
    <n v="10"/>
    <n v="135000"/>
  </r>
  <r>
    <x v="96"/>
    <x v="0"/>
    <s v=" ジュニアコンパクトバーナー"/>
    <n v="3900"/>
    <n v="6"/>
    <n v="23400"/>
  </r>
  <r>
    <x v="97"/>
    <x v="0"/>
    <s v=" ジュニアコンパクトバーナー"/>
    <n v="3900"/>
    <n v="3"/>
    <n v="11700"/>
  </r>
  <r>
    <x v="98"/>
    <x v="4"/>
    <s v=" マイクロキャンプストーブ"/>
    <n v="7150"/>
    <n v="3"/>
    <n v="21450"/>
  </r>
  <r>
    <x v="99"/>
    <x v="4"/>
    <s v=" フォールディングキャンプストーブ"/>
    <n v="16500"/>
    <n v="6"/>
    <n v="99000"/>
  </r>
  <r>
    <x v="100"/>
    <x v="3"/>
    <s v=" レギュレーターストーブ"/>
    <n v="6800"/>
    <n v="8"/>
    <n v="54400"/>
  </r>
  <r>
    <x v="101"/>
    <x v="4"/>
    <s v=" マイクロキャンプストーブ"/>
    <n v="7150"/>
    <n v="6"/>
    <n v="42900"/>
  </r>
  <r>
    <x v="102"/>
    <x v="0"/>
    <s v=" ジュニアコンパクトバーナー"/>
    <n v="3900"/>
    <n v="8"/>
    <n v="31200"/>
  </r>
  <r>
    <x v="103"/>
    <x v="2"/>
    <s v=" テーブルトップバーナー"/>
    <n v="13500"/>
    <n v="6"/>
    <n v="81000"/>
  </r>
  <r>
    <x v="104"/>
    <x v="2"/>
    <s v=" ミニバーナー"/>
    <n v="5500"/>
    <n v="4"/>
    <n v="22000"/>
  </r>
  <r>
    <x v="105"/>
    <x v="1"/>
    <s v=" HOME &amp; CAMP バーナー"/>
    <n v="12100"/>
    <n v="9"/>
    <n v="108900"/>
  </r>
  <r>
    <x v="106"/>
    <x v="3"/>
    <s v=" レギュレーターストーブ"/>
    <n v="6800"/>
    <n v="2"/>
    <n v="13600"/>
  </r>
  <r>
    <x v="107"/>
    <x v="3"/>
    <s v=" レギュレーターストーブ"/>
    <n v="6800"/>
    <n v="4"/>
    <n v="27200"/>
  </r>
  <r>
    <x v="108"/>
    <x v="2"/>
    <s v=" テーブルトップバーナー"/>
    <n v="13500"/>
    <n v="4"/>
    <n v="54000"/>
  </r>
  <r>
    <x v="109"/>
    <x v="4"/>
    <s v=" フォールディングキャンプストーブ"/>
    <n v="16500"/>
    <n v="1"/>
    <n v="16500"/>
  </r>
  <r>
    <x v="110"/>
    <x v="3"/>
    <s v=" レギュレーターストーブ フュージョン"/>
    <n v="9900"/>
    <n v="8"/>
    <n v="79200"/>
  </r>
  <r>
    <x v="111"/>
    <x v="4"/>
    <s v=" フォールディングキャンプストーブ"/>
    <n v="16500"/>
    <n v="10"/>
    <n v="165000"/>
  </r>
  <r>
    <x v="112"/>
    <x v="4"/>
    <s v=" フォールディングキャンプストーブ"/>
    <n v="16500"/>
    <n v="4"/>
    <n v="66000"/>
  </r>
  <r>
    <x v="113"/>
    <x v="3"/>
    <s v=" シングルバーナー G-ストーブ"/>
    <n v="7800"/>
    <n v="5"/>
    <n v="39000"/>
  </r>
  <r>
    <x v="114"/>
    <x v="2"/>
    <s v=" テーブルトップバーナー"/>
    <n v="13500"/>
    <n v="2"/>
    <n v="27000"/>
  </r>
  <r>
    <x v="115"/>
    <x v="4"/>
    <s v=" フォールディングキャンプストーブ"/>
    <n v="16500"/>
    <n v="3"/>
    <n v="49500"/>
  </r>
  <r>
    <x v="116"/>
    <x v="0"/>
    <s v=" ジュニアコンパクトバーナー"/>
    <n v="3900"/>
    <n v="6"/>
    <n v="23400"/>
  </r>
  <r>
    <x v="117"/>
    <x v="0"/>
    <s v=" ジュニアコンパクトバーナー"/>
    <n v="3900"/>
    <n v="6"/>
    <n v="23400"/>
  </r>
  <r>
    <x v="118"/>
    <x v="3"/>
    <s v=" レギュレーターストーブ フュージョン"/>
    <n v="9900"/>
    <n v="9"/>
    <n v="89100"/>
  </r>
  <r>
    <x v="119"/>
    <x v="4"/>
    <s v=" フォールディングキャンプストーブ"/>
    <n v="16500"/>
    <n v="10"/>
    <n v="165000"/>
  </r>
  <r>
    <x v="119"/>
    <x v="1"/>
    <s v=" HOME &amp; CAMP バーナー"/>
    <n v="12100"/>
    <n v="5"/>
    <n v="60500"/>
  </r>
  <r>
    <x v="120"/>
    <x v="2"/>
    <s v=" テーブルトップバーナー"/>
    <n v="13500"/>
    <n v="9"/>
    <n v="121500"/>
  </r>
  <r>
    <x v="121"/>
    <x v="3"/>
    <s v=" レギュレーターストーブ"/>
    <n v="6800"/>
    <n v="7"/>
    <n v="47600"/>
  </r>
  <r>
    <x v="122"/>
    <x v="0"/>
    <s v=" ジュニアコンパクトバーナー"/>
    <n v="3900"/>
    <n v="6"/>
    <n v="23400"/>
  </r>
  <r>
    <x v="122"/>
    <x v="3"/>
    <s v=" レギュレーターストーブ フュージョン"/>
    <n v="9900"/>
    <n v="4"/>
    <n v="39600"/>
  </r>
  <r>
    <x v="123"/>
    <x v="2"/>
    <s v=" ミニバーナー"/>
    <n v="5500"/>
    <n v="2"/>
    <n v="11000"/>
  </r>
  <r>
    <x v="124"/>
    <x v="3"/>
    <s v=" レギュレーターストーブ"/>
    <n v="6800"/>
    <n v="2"/>
    <n v="13600"/>
  </r>
  <r>
    <x v="125"/>
    <x v="1"/>
    <s v=" HOME &amp; CAMP バーナー"/>
    <n v="12100"/>
    <n v="3"/>
    <n v="36300"/>
  </r>
  <r>
    <x v="126"/>
    <x v="3"/>
    <s v=" シングルバーナー G-ストーブ"/>
    <n v="7800"/>
    <n v="8"/>
    <n v="62400"/>
  </r>
  <r>
    <x v="127"/>
    <x v="2"/>
    <s v=" テーブルトップバーナー"/>
    <n v="13500"/>
    <n v="10"/>
    <n v="135000"/>
  </r>
  <r>
    <x v="128"/>
    <x v="4"/>
    <s v=" マイクロキャンプストーブ"/>
    <n v="7150"/>
    <n v="2"/>
    <n v="14300"/>
  </r>
  <r>
    <x v="129"/>
    <x v="3"/>
    <s v=" シングルバーナー G-ストーブ"/>
    <n v="7800"/>
    <n v="4"/>
    <n v="31200"/>
  </r>
  <r>
    <x v="130"/>
    <x v="3"/>
    <s v=" シングルバーナー G-ストーブ"/>
    <n v="7800"/>
    <n v="7"/>
    <n v="54600"/>
  </r>
  <r>
    <x v="131"/>
    <x v="1"/>
    <s v=" HOME &amp; CAMP バーナー"/>
    <n v="12100"/>
    <n v="4"/>
    <n v="48400"/>
  </r>
  <r>
    <x v="131"/>
    <x v="3"/>
    <s v=" シングルバーナー G-ストーブ"/>
    <n v="7800"/>
    <n v="9"/>
    <n v="70200"/>
  </r>
  <r>
    <x v="131"/>
    <x v="1"/>
    <s v=" HOME &amp; CAMP バーナー"/>
    <n v="12100"/>
    <n v="7"/>
    <n v="84700"/>
  </r>
  <r>
    <x v="132"/>
    <x v="4"/>
    <s v=" マイクロキャンプストーブ"/>
    <n v="7150"/>
    <n v="8"/>
    <n v="57200"/>
  </r>
  <r>
    <x v="132"/>
    <x v="3"/>
    <s v=" レギュレーターストーブ フュージョン"/>
    <n v="9900"/>
    <n v="7"/>
    <n v="69300"/>
  </r>
  <r>
    <x v="133"/>
    <x v="4"/>
    <s v=" フォールディングキャンプストーブ"/>
    <n v="16500"/>
    <n v="3"/>
    <n v="49500"/>
  </r>
  <r>
    <x v="134"/>
    <x v="3"/>
    <s v=" レギュレーターストーブ"/>
    <n v="6800"/>
    <n v="9"/>
    <n v="61200"/>
  </r>
  <r>
    <x v="135"/>
    <x v="1"/>
    <s v=" HOME &amp; CAMP バーナー"/>
    <n v="12100"/>
    <n v="9"/>
    <n v="108900"/>
  </r>
  <r>
    <x v="136"/>
    <x v="2"/>
    <s v=" テーブルトップバーナー"/>
    <n v="13500"/>
    <n v="9"/>
    <n v="121500"/>
  </r>
  <r>
    <x v="137"/>
    <x v="3"/>
    <s v=" レギュレーターストーブ"/>
    <n v="6800"/>
    <n v="3"/>
    <n v="20400"/>
  </r>
  <r>
    <x v="138"/>
    <x v="2"/>
    <s v=" テーブルトップバーナー"/>
    <n v="13500"/>
    <n v="9"/>
    <n v="121500"/>
  </r>
  <r>
    <x v="139"/>
    <x v="3"/>
    <s v=" レギュレーターストーブ"/>
    <n v="6800"/>
    <n v="5"/>
    <n v="34000"/>
  </r>
  <r>
    <x v="140"/>
    <x v="4"/>
    <s v=" マイクロキャンプストーブ"/>
    <n v="7150"/>
    <n v="10"/>
    <n v="71500"/>
  </r>
  <r>
    <x v="141"/>
    <x v="1"/>
    <s v=" HOME &amp; CAMP バーナー"/>
    <n v="12100"/>
    <n v="4"/>
    <n v="48400"/>
  </r>
  <r>
    <x v="142"/>
    <x v="2"/>
    <s v=" テーブルトップバーナー"/>
    <n v="13500"/>
    <n v="8"/>
    <n v="108000"/>
  </r>
  <r>
    <x v="143"/>
    <x v="4"/>
    <s v=" フォールディングキャンプストーブ"/>
    <n v="16500"/>
    <n v="7"/>
    <n v="115500"/>
  </r>
  <r>
    <x v="144"/>
    <x v="3"/>
    <s v=" レギュレーターストーブ フュージョン"/>
    <n v="9900"/>
    <n v="6"/>
    <n v="59400"/>
  </r>
  <r>
    <x v="145"/>
    <x v="2"/>
    <s v=" テーブルトップバーナー"/>
    <n v="13500"/>
    <n v="5"/>
    <n v="67500"/>
  </r>
  <r>
    <x v="146"/>
    <x v="1"/>
    <s v=" HOME &amp; CAMP バーナー"/>
    <n v="12100"/>
    <n v="9"/>
    <n v="108900"/>
  </r>
  <r>
    <x v="147"/>
    <x v="3"/>
    <s v=" レギュレーターストーブ"/>
    <n v="6800"/>
    <n v="3"/>
    <n v="20400"/>
  </r>
  <r>
    <x v="148"/>
    <x v="3"/>
    <s v=" レギュレーターストーブ フュージョン"/>
    <n v="9900"/>
    <n v="10"/>
    <n v="99000"/>
  </r>
  <r>
    <x v="149"/>
    <x v="4"/>
    <s v=" マイクロキャンプストーブ"/>
    <n v="7150"/>
    <n v="10"/>
    <n v="71500"/>
  </r>
  <r>
    <x v="150"/>
    <x v="4"/>
    <s v=" フォールディングキャンプストーブ"/>
    <n v="16500"/>
    <n v="10"/>
    <n v="165000"/>
  </r>
  <r>
    <x v="151"/>
    <x v="3"/>
    <s v=" レギュレーターストーブ フュージョン"/>
    <n v="9900"/>
    <n v="2"/>
    <n v="19800"/>
  </r>
  <r>
    <x v="152"/>
    <x v="2"/>
    <s v=" ミニバーナー"/>
    <n v="5500"/>
    <n v="2"/>
    <n v="11000"/>
  </r>
  <r>
    <x v="153"/>
    <x v="3"/>
    <s v=" シングルバーナー G-ストーブ"/>
    <n v="7800"/>
    <n v="1"/>
    <n v="7800"/>
  </r>
  <r>
    <x v="154"/>
    <x v="1"/>
    <s v=" HOME &amp; CAMP バーナー"/>
    <n v="12100"/>
    <n v="7"/>
    <n v="84700"/>
  </r>
  <r>
    <x v="155"/>
    <x v="4"/>
    <s v=" マイクロキャンプストーブ"/>
    <n v="7150"/>
    <n v="5"/>
    <n v="35750"/>
  </r>
  <r>
    <x v="155"/>
    <x v="2"/>
    <s v=" ミニバーナー"/>
    <n v="5500"/>
    <n v="5"/>
    <n v="27500"/>
  </r>
  <r>
    <x v="156"/>
    <x v="2"/>
    <s v=" ミニバーナー"/>
    <n v="5500"/>
    <n v="9"/>
    <n v="49500"/>
  </r>
  <r>
    <x v="157"/>
    <x v="3"/>
    <s v=" レギュレーターストーブ フュージョン"/>
    <n v="9900"/>
    <n v="7"/>
    <n v="69300"/>
  </r>
  <r>
    <x v="158"/>
    <x v="3"/>
    <s v=" レギュレーターストーブ フュージョン"/>
    <n v="9900"/>
    <n v="2"/>
    <n v="19800"/>
  </r>
  <r>
    <x v="159"/>
    <x v="1"/>
    <s v=" HOME &amp; CAMP バーナー"/>
    <n v="12100"/>
    <n v="6"/>
    <n v="72600"/>
  </r>
  <r>
    <x v="160"/>
    <x v="2"/>
    <s v=" ミニバーナー"/>
    <n v="5500"/>
    <n v="3"/>
    <n v="16500"/>
  </r>
  <r>
    <x v="161"/>
    <x v="2"/>
    <s v=" ミニバーナー"/>
    <n v="5500"/>
    <n v="6"/>
    <n v="33000"/>
  </r>
  <r>
    <x v="162"/>
    <x v="3"/>
    <s v=" レギュレーターストーブ"/>
    <n v="6800"/>
    <n v="1"/>
    <n v="6800"/>
  </r>
  <r>
    <x v="163"/>
    <x v="3"/>
    <s v=" レギュレーターストーブ フュージョン"/>
    <n v="9900"/>
    <n v="5"/>
    <n v="49500"/>
  </r>
  <r>
    <x v="164"/>
    <x v="4"/>
    <s v=" マイクロキャンプストーブ"/>
    <n v="7150"/>
    <n v="8"/>
    <n v="57200"/>
  </r>
  <r>
    <x v="165"/>
    <x v="3"/>
    <s v=" レギュレーターストーブ フュージョン"/>
    <n v="9900"/>
    <n v="4"/>
    <n v="39600"/>
  </r>
  <r>
    <x v="166"/>
    <x v="3"/>
    <s v=" レギュレーターストーブ フュージョン"/>
    <n v="9900"/>
    <n v="2"/>
    <n v="19800"/>
  </r>
  <r>
    <x v="167"/>
    <x v="1"/>
    <s v=" HOME &amp; CAMP バーナー"/>
    <n v="12100"/>
    <n v="8"/>
    <n v="96800"/>
  </r>
  <r>
    <x v="168"/>
    <x v="3"/>
    <s v=" シングルバーナー G-ストーブ"/>
    <n v="7800"/>
    <n v="5"/>
    <n v="39000"/>
  </r>
  <r>
    <x v="169"/>
    <x v="2"/>
    <s v=" ミニバーナー"/>
    <n v="5500"/>
    <n v="1"/>
    <n v="5500"/>
  </r>
  <r>
    <x v="170"/>
    <x v="2"/>
    <s v=" ミニバーナー"/>
    <n v="5500"/>
    <n v="2"/>
    <n v="11000"/>
  </r>
  <r>
    <x v="171"/>
    <x v="1"/>
    <s v=" HOME &amp; CAMP バーナー"/>
    <n v="12100"/>
    <n v="4"/>
    <n v="48400"/>
  </r>
  <r>
    <x v="172"/>
    <x v="4"/>
    <s v=" フォールディングキャンプストーブ"/>
    <n v="16500"/>
    <n v="10"/>
    <n v="165000"/>
  </r>
  <r>
    <x v="173"/>
    <x v="4"/>
    <s v=" マイクロキャンプストーブ"/>
    <n v="7150"/>
    <n v="1"/>
    <n v="7150"/>
  </r>
  <r>
    <x v="174"/>
    <x v="3"/>
    <s v=" レギュレーターストーブ フュージョン"/>
    <n v="9900"/>
    <n v="1"/>
    <n v="9900"/>
  </r>
  <r>
    <x v="175"/>
    <x v="3"/>
    <s v=" シングルバーナー G-ストーブ"/>
    <n v="7800"/>
    <n v="9"/>
    <n v="70200"/>
  </r>
  <r>
    <x v="176"/>
    <x v="4"/>
    <s v=" マイクロキャンプストーブ"/>
    <n v="7150"/>
    <n v="1"/>
    <n v="7150"/>
  </r>
  <r>
    <x v="177"/>
    <x v="4"/>
    <s v=" マイクロキャンプストーブ"/>
    <n v="7150"/>
    <n v="9"/>
    <n v="64350"/>
  </r>
  <r>
    <x v="178"/>
    <x v="4"/>
    <s v=" フォールディングキャンプストーブ"/>
    <n v="16500"/>
    <n v="10"/>
    <n v="165000"/>
  </r>
  <r>
    <x v="179"/>
    <x v="4"/>
    <s v=" マイクロキャンプストーブ"/>
    <n v="7150"/>
    <n v="10"/>
    <n v="71500"/>
  </r>
  <r>
    <x v="180"/>
    <x v="4"/>
    <s v=" マイクロキャンプストーブ"/>
    <n v="7150"/>
    <n v="7"/>
    <n v="50050"/>
  </r>
  <r>
    <x v="181"/>
    <x v="0"/>
    <s v=" ジュニアコンパクトバーナー"/>
    <n v="3900"/>
    <n v="1"/>
    <n v="3900"/>
  </r>
  <r>
    <x v="182"/>
    <x v="3"/>
    <s v=" レギュレーターストーブ"/>
    <n v="6800"/>
    <n v="8"/>
    <n v="54400"/>
  </r>
  <r>
    <x v="182"/>
    <x v="2"/>
    <s v=" ミニバーナー"/>
    <n v="5500"/>
    <n v="7"/>
    <n v="38500"/>
  </r>
  <r>
    <x v="183"/>
    <x v="2"/>
    <s v=" ミニバーナー"/>
    <n v="5500"/>
    <n v="10"/>
    <n v="55000"/>
  </r>
  <r>
    <x v="184"/>
    <x v="2"/>
    <s v=" ミニバーナー"/>
    <n v="5500"/>
    <n v="4"/>
    <n v="22000"/>
  </r>
  <r>
    <x v="185"/>
    <x v="4"/>
    <s v=" フォールディングキャンプストーブ"/>
    <n v="16500"/>
    <n v="4"/>
    <n v="66000"/>
  </r>
  <r>
    <x v="186"/>
    <x v="3"/>
    <s v=" シングルバーナー G-ストーブ"/>
    <n v="7800"/>
    <n v="7"/>
    <n v="54600"/>
  </r>
  <r>
    <x v="187"/>
    <x v="2"/>
    <s v=" ミニバーナー"/>
    <n v="5500"/>
    <n v="4"/>
    <n v="22000"/>
  </r>
  <r>
    <x v="188"/>
    <x v="3"/>
    <s v=" シングルバーナー G-ストーブ"/>
    <n v="7800"/>
    <n v="6"/>
    <n v="46800"/>
  </r>
  <r>
    <x v="189"/>
    <x v="0"/>
    <s v=" ジュニアコンパクトバーナー"/>
    <n v="3900"/>
    <n v="5"/>
    <n v="19500"/>
  </r>
  <r>
    <x v="190"/>
    <x v="0"/>
    <s v=" ジュニアコンパクトバーナー"/>
    <n v="3900"/>
    <n v="7"/>
    <n v="27300"/>
  </r>
  <r>
    <x v="190"/>
    <x v="3"/>
    <s v=" シングルバーナー G-ストーブ"/>
    <n v="7800"/>
    <n v="5"/>
    <n v="39000"/>
  </r>
  <r>
    <x v="191"/>
    <x v="3"/>
    <s v=" レギュレーターストーブ"/>
    <n v="6800"/>
    <n v="9"/>
    <n v="61200"/>
  </r>
  <r>
    <x v="192"/>
    <x v="0"/>
    <s v=" ジュニアコンパクトバーナー"/>
    <n v="3900"/>
    <n v="9"/>
    <n v="35100"/>
  </r>
  <r>
    <x v="193"/>
    <x v="4"/>
    <s v=" フォールディングキャンプストーブ"/>
    <n v="16500"/>
    <n v="4"/>
    <n v="66000"/>
  </r>
  <r>
    <x v="194"/>
    <x v="3"/>
    <s v=" レギュレーターストーブ"/>
    <n v="6800"/>
    <n v="8"/>
    <n v="54400"/>
  </r>
  <r>
    <x v="195"/>
    <x v="3"/>
    <s v=" レギュレーターストーブ"/>
    <n v="6800"/>
    <n v="1"/>
    <n v="6800"/>
  </r>
  <r>
    <x v="196"/>
    <x v="2"/>
    <s v=" テーブルトップバーナー"/>
    <n v="13500"/>
    <n v="4"/>
    <n v="54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x v="0"/>
    <x v="0"/>
    <s v=" シングルバーナー G-ストーブ"/>
    <n v="7800"/>
    <n v="9"/>
    <n v="70200"/>
    <x v="0"/>
    <n v="1"/>
    <n v="1"/>
    <n v="0"/>
    <n v="1"/>
  </r>
  <r>
    <x v="1"/>
    <x v="0"/>
    <s v=" レギュレーターストーブ フュージョン"/>
    <n v="9900"/>
    <n v="1"/>
    <n v="9900"/>
    <x v="1"/>
    <n v="2"/>
    <n v="1"/>
    <n v="1"/>
    <n v="2"/>
  </r>
  <r>
    <x v="2"/>
    <x v="0"/>
    <s v=" レギュレーターストーブ"/>
    <n v="6800"/>
    <n v="1"/>
    <n v="6800"/>
    <x v="1"/>
    <n v="2"/>
    <n v="1"/>
    <n v="1"/>
    <n v="2"/>
  </r>
  <r>
    <x v="3"/>
    <x v="1"/>
    <s v=" ミニバーナー"/>
    <n v="5500"/>
    <n v="1"/>
    <n v="5500"/>
    <x v="1"/>
    <n v="2"/>
    <n v="1"/>
    <n v="1"/>
    <n v="2"/>
  </r>
  <r>
    <x v="4"/>
    <x v="2"/>
    <s v=" ジュニアコンパクトバーナー"/>
    <n v="3900"/>
    <n v="3"/>
    <n v="11700"/>
    <x v="1"/>
    <n v="2"/>
    <n v="1"/>
    <n v="1"/>
    <n v="2"/>
  </r>
  <r>
    <x v="4"/>
    <x v="0"/>
    <s v=" レギュレーターストーブ フュージョン"/>
    <n v="9900"/>
    <n v="9"/>
    <n v="89100"/>
    <x v="1"/>
    <n v="2"/>
    <n v="1"/>
    <n v="1"/>
    <n v="2"/>
  </r>
  <r>
    <x v="4"/>
    <x v="3"/>
    <s v=" フォールディングキャンプストーブ"/>
    <n v="16500"/>
    <n v="4"/>
    <n v="66000"/>
    <x v="1"/>
    <n v="2"/>
    <n v="1"/>
    <n v="1"/>
    <n v="2"/>
  </r>
  <r>
    <x v="4"/>
    <x v="4"/>
    <s v=" HOME &amp; CAMP バーナー"/>
    <n v="12100"/>
    <n v="8"/>
    <n v="96800"/>
    <x v="1"/>
    <n v="2"/>
    <n v="1"/>
    <n v="1"/>
    <n v="2"/>
  </r>
  <r>
    <x v="4"/>
    <x v="1"/>
    <s v=" テーブルトップバーナー"/>
    <n v="13500"/>
    <n v="9"/>
    <n v="121500"/>
    <x v="1"/>
    <n v="2"/>
    <n v="1"/>
    <n v="1"/>
    <n v="2"/>
  </r>
  <r>
    <x v="5"/>
    <x v="4"/>
    <s v=" HOME &amp; CAMP バーナー"/>
    <n v="12100"/>
    <n v="3"/>
    <n v="36300"/>
    <x v="1"/>
    <n v="2"/>
    <n v="1"/>
    <n v="1"/>
    <n v="2"/>
  </r>
  <r>
    <x v="6"/>
    <x v="0"/>
    <s v=" レギュレーターストーブ"/>
    <n v="6800"/>
    <n v="9"/>
    <n v="61200"/>
    <x v="1"/>
    <n v="2"/>
    <n v="1"/>
    <n v="1"/>
    <n v="2"/>
  </r>
  <r>
    <x v="7"/>
    <x v="4"/>
    <s v=" HOME &amp; CAMP バーナー"/>
    <n v="12100"/>
    <n v="9"/>
    <n v="108900"/>
    <x v="1"/>
    <n v="2"/>
    <n v="1"/>
    <n v="1"/>
    <n v="2"/>
  </r>
  <r>
    <x v="8"/>
    <x v="4"/>
    <s v=" HOME &amp; CAMP バーナー"/>
    <n v="12100"/>
    <n v="4"/>
    <n v="48400"/>
    <x v="2"/>
    <n v="3"/>
    <n v="1"/>
    <n v="2"/>
    <n v="3"/>
  </r>
  <r>
    <x v="8"/>
    <x v="1"/>
    <s v=" テーブルトップバーナー"/>
    <n v="13500"/>
    <n v="1"/>
    <n v="13500"/>
    <x v="2"/>
    <n v="3"/>
    <n v="1"/>
    <n v="2"/>
    <n v="3"/>
  </r>
  <r>
    <x v="8"/>
    <x v="1"/>
    <s v=" ミニバーナー"/>
    <n v="5500"/>
    <n v="8"/>
    <n v="44000"/>
    <x v="2"/>
    <n v="3"/>
    <n v="1"/>
    <n v="2"/>
    <n v="3"/>
  </r>
  <r>
    <x v="8"/>
    <x v="3"/>
    <s v=" フォールディングキャンプストーブ"/>
    <n v="16500"/>
    <n v="7"/>
    <n v="115500"/>
    <x v="2"/>
    <n v="3"/>
    <n v="1"/>
    <n v="2"/>
    <n v="3"/>
  </r>
  <r>
    <x v="9"/>
    <x v="1"/>
    <s v=" ミニバーナー"/>
    <n v="5500"/>
    <n v="4"/>
    <n v="22000"/>
    <x v="2"/>
    <n v="3"/>
    <n v="1"/>
    <n v="2"/>
    <n v="3"/>
  </r>
  <r>
    <x v="10"/>
    <x v="2"/>
    <s v=" ジュニアコンパクトバーナー"/>
    <n v="3900"/>
    <n v="10"/>
    <n v="39000"/>
    <x v="2"/>
    <n v="3"/>
    <n v="1"/>
    <n v="2"/>
    <n v="3"/>
  </r>
  <r>
    <x v="11"/>
    <x v="4"/>
    <s v=" HOME &amp; CAMP バーナー"/>
    <n v="12100"/>
    <n v="6"/>
    <n v="72600"/>
    <x v="2"/>
    <n v="3"/>
    <n v="1"/>
    <n v="2"/>
    <n v="3"/>
  </r>
  <r>
    <x v="11"/>
    <x v="3"/>
    <s v=" フォールディングキャンプストーブ"/>
    <n v="16500"/>
    <n v="4"/>
    <n v="66000"/>
    <x v="2"/>
    <n v="3"/>
    <n v="1"/>
    <n v="2"/>
    <n v="3"/>
  </r>
  <r>
    <x v="11"/>
    <x v="0"/>
    <s v=" レギュレーターストーブ"/>
    <n v="6800"/>
    <n v="3"/>
    <n v="20400"/>
    <x v="2"/>
    <n v="3"/>
    <n v="1"/>
    <n v="2"/>
    <n v="3"/>
  </r>
  <r>
    <x v="12"/>
    <x v="3"/>
    <s v=" フォールディングキャンプストーブ"/>
    <n v="16500"/>
    <n v="10"/>
    <n v="165000"/>
    <x v="2"/>
    <n v="3"/>
    <n v="1"/>
    <n v="2"/>
    <n v="3"/>
  </r>
  <r>
    <x v="13"/>
    <x v="1"/>
    <s v=" テーブルトップバーナー"/>
    <n v="13500"/>
    <n v="4"/>
    <n v="54000"/>
    <x v="3"/>
    <n v="4"/>
    <n v="1"/>
    <n v="3"/>
    <n v="4"/>
  </r>
  <r>
    <x v="14"/>
    <x v="2"/>
    <s v=" ジュニアコンパクトバーナー"/>
    <n v="3900"/>
    <n v="1"/>
    <n v="3900"/>
    <x v="3"/>
    <n v="4"/>
    <n v="1"/>
    <n v="3"/>
    <n v="4"/>
  </r>
  <r>
    <x v="15"/>
    <x v="3"/>
    <s v=" マイクロキャンプストーブ"/>
    <n v="7150"/>
    <n v="9"/>
    <n v="64350"/>
    <x v="3"/>
    <n v="4"/>
    <n v="1"/>
    <n v="3"/>
    <n v="4"/>
  </r>
  <r>
    <x v="16"/>
    <x v="1"/>
    <s v=" ミニバーナー"/>
    <n v="5500"/>
    <n v="10"/>
    <n v="55000"/>
    <x v="3"/>
    <n v="4"/>
    <n v="1"/>
    <n v="3"/>
    <n v="4"/>
  </r>
  <r>
    <x v="16"/>
    <x v="2"/>
    <s v=" ジュニアコンパクトバーナー"/>
    <n v="3900"/>
    <n v="5"/>
    <n v="19500"/>
    <x v="3"/>
    <n v="4"/>
    <n v="1"/>
    <n v="3"/>
    <n v="4"/>
  </r>
  <r>
    <x v="17"/>
    <x v="0"/>
    <s v=" シングルバーナー G-ストーブ"/>
    <n v="7800"/>
    <n v="7"/>
    <n v="54600"/>
    <x v="3"/>
    <n v="4"/>
    <n v="1"/>
    <n v="3"/>
    <n v="4"/>
  </r>
  <r>
    <x v="17"/>
    <x v="4"/>
    <s v=" HOME &amp; CAMP バーナー"/>
    <n v="12100"/>
    <n v="7"/>
    <n v="84700"/>
    <x v="3"/>
    <n v="4"/>
    <n v="1"/>
    <n v="3"/>
    <n v="4"/>
  </r>
  <r>
    <x v="18"/>
    <x v="0"/>
    <s v=" シングルバーナー G-ストーブ"/>
    <n v="7800"/>
    <n v="4"/>
    <n v="31200"/>
    <x v="4"/>
    <n v="5"/>
    <n v="1"/>
    <n v="4"/>
    <n v="5"/>
  </r>
  <r>
    <x v="18"/>
    <x v="3"/>
    <s v=" フォールディングキャンプストーブ"/>
    <n v="16500"/>
    <n v="10"/>
    <n v="165000"/>
    <x v="4"/>
    <n v="5"/>
    <n v="1"/>
    <n v="4"/>
    <n v="5"/>
  </r>
  <r>
    <x v="18"/>
    <x v="0"/>
    <s v=" シングルバーナー G-ストーブ"/>
    <n v="7800"/>
    <n v="5"/>
    <n v="39000"/>
    <x v="4"/>
    <n v="5"/>
    <n v="1"/>
    <n v="4"/>
    <n v="5"/>
  </r>
  <r>
    <x v="19"/>
    <x v="1"/>
    <s v=" テーブルトップバーナー"/>
    <n v="13500"/>
    <n v="6"/>
    <n v="81000"/>
    <x v="4"/>
    <n v="5"/>
    <n v="1"/>
    <n v="4"/>
    <n v="5"/>
  </r>
  <r>
    <x v="19"/>
    <x v="0"/>
    <s v=" レギュレーターストーブ フュージョン"/>
    <n v="9900"/>
    <n v="10"/>
    <n v="99000"/>
    <x v="4"/>
    <n v="5"/>
    <n v="1"/>
    <n v="4"/>
    <n v="5"/>
  </r>
  <r>
    <x v="20"/>
    <x v="1"/>
    <s v=" テーブルトップバーナー"/>
    <n v="13500"/>
    <n v="2"/>
    <n v="27000"/>
    <x v="4"/>
    <n v="5"/>
    <n v="1"/>
    <n v="4"/>
    <n v="5"/>
  </r>
  <r>
    <x v="20"/>
    <x v="0"/>
    <s v=" レギュレーターストーブ フュージョン"/>
    <n v="9900"/>
    <n v="7"/>
    <n v="69300"/>
    <x v="4"/>
    <n v="5"/>
    <n v="1"/>
    <n v="4"/>
    <n v="5"/>
  </r>
  <r>
    <x v="21"/>
    <x v="1"/>
    <s v=" ミニバーナー"/>
    <n v="5500"/>
    <n v="4"/>
    <n v="22000"/>
    <x v="5"/>
    <n v="6"/>
    <n v="1"/>
    <n v="5"/>
    <n v="6"/>
  </r>
  <r>
    <x v="21"/>
    <x v="4"/>
    <s v=" HOME &amp; CAMP バーナー"/>
    <n v="12100"/>
    <n v="9"/>
    <n v="108900"/>
    <x v="5"/>
    <n v="6"/>
    <n v="1"/>
    <n v="5"/>
    <n v="6"/>
  </r>
  <r>
    <x v="22"/>
    <x v="1"/>
    <s v=" ミニバーナー"/>
    <n v="5500"/>
    <n v="2"/>
    <n v="11000"/>
    <x v="0"/>
    <n v="6"/>
    <n v="6"/>
    <n v="0"/>
    <n v="1"/>
  </r>
  <r>
    <x v="23"/>
    <x v="4"/>
    <s v=" HOME &amp; CAMP バーナー"/>
    <n v="12100"/>
    <n v="2"/>
    <n v="24200"/>
    <x v="0"/>
    <n v="6"/>
    <n v="6"/>
    <n v="0"/>
    <n v="1"/>
  </r>
  <r>
    <x v="23"/>
    <x v="3"/>
    <s v=" マイクロキャンプストーブ"/>
    <n v="7150"/>
    <n v="6"/>
    <n v="42900"/>
    <x v="0"/>
    <n v="6"/>
    <n v="6"/>
    <n v="0"/>
    <n v="1"/>
  </r>
  <r>
    <x v="24"/>
    <x v="4"/>
    <s v=" HOME &amp; CAMP バーナー"/>
    <n v="12100"/>
    <n v="3"/>
    <n v="36300"/>
    <x v="0"/>
    <n v="6"/>
    <n v="6"/>
    <n v="0"/>
    <n v="1"/>
  </r>
  <r>
    <x v="25"/>
    <x v="0"/>
    <s v=" レギュレーターストーブ フュージョン"/>
    <n v="9900"/>
    <n v="8"/>
    <n v="79200"/>
    <x v="0"/>
    <n v="6"/>
    <n v="6"/>
    <n v="0"/>
    <n v="1"/>
  </r>
  <r>
    <x v="26"/>
    <x v="1"/>
    <s v=" テーブルトップバーナー"/>
    <n v="13500"/>
    <n v="9"/>
    <n v="121500"/>
    <x v="1"/>
    <n v="7"/>
    <n v="6"/>
    <n v="1"/>
    <n v="2"/>
  </r>
  <r>
    <x v="27"/>
    <x v="2"/>
    <s v=" ジュニアコンパクトバーナー"/>
    <n v="3900"/>
    <n v="8"/>
    <n v="31200"/>
    <x v="1"/>
    <n v="7"/>
    <n v="6"/>
    <n v="1"/>
    <n v="2"/>
  </r>
  <r>
    <x v="28"/>
    <x v="0"/>
    <s v=" レギュレーターストーブ"/>
    <n v="6800"/>
    <n v="4"/>
    <n v="27200"/>
    <x v="1"/>
    <n v="7"/>
    <n v="6"/>
    <n v="1"/>
    <n v="2"/>
  </r>
  <r>
    <x v="28"/>
    <x v="1"/>
    <s v=" ミニバーナー"/>
    <n v="5500"/>
    <n v="1"/>
    <n v="5500"/>
    <x v="1"/>
    <n v="7"/>
    <n v="6"/>
    <n v="1"/>
    <n v="2"/>
  </r>
  <r>
    <x v="28"/>
    <x v="0"/>
    <s v=" シングルバーナー G-ストーブ"/>
    <n v="7800"/>
    <n v="7"/>
    <n v="54600"/>
    <x v="1"/>
    <n v="7"/>
    <n v="6"/>
    <n v="1"/>
    <n v="2"/>
  </r>
  <r>
    <x v="28"/>
    <x v="0"/>
    <s v=" シングルバーナー G-ストーブ"/>
    <n v="7800"/>
    <n v="2"/>
    <n v="15600"/>
    <x v="1"/>
    <n v="7"/>
    <n v="6"/>
    <n v="1"/>
    <n v="2"/>
  </r>
  <r>
    <x v="29"/>
    <x v="3"/>
    <s v=" マイクロキャンプストーブ"/>
    <n v="7150"/>
    <n v="10"/>
    <n v="71500"/>
    <x v="1"/>
    <n v="7"/>
    <n v="6"/>
    <n v="1"/>
    <n v="2"/>
  </r>
  <r>
    <x v="30"/>
    <x v="1"/>
    <s v=" テーブルトップバーナー"/>
    <n v="13500"/>
    <n v="4"/>
    <n v="54000"/>
    <x v="1"/>
    <n v="7"/>
    <n v="6"/>
    <n v="1"/>
    <n v="2"/>
  </r>
  <r>
    <x v="30"/>
    <x v="3"/>
    <s v=" マイクロキャンプストーブ"/>
    <n v="7150"/>
    <n v="2"/>
    <n v="14300"/>
    <x v="1"/>
    <n v="7"/>
    <n v="6"/>
    <n v="1"/>
    <n v="2"/>
  </r>
  <r>
    <x v="30"/>
    <x v="3"/>
    <s v=" フォールディングキャンプストーブ"/>
    <n v="16500"/>
    <n v="5"/>
    <n v="82500"/>
    <x v="1"/>
    <n v="7"/>
    <n v="6"/>
    <n v="1"/>
    <n v="2"/>
  </r>
  <r>
    <x v="31"/>
    <x v="1"/>
    <s v=" テーブルトップバーナー"/>
    <n v="13500"/>
    <n v="5"/>
    <n v="67500"/>
    <x v="1"/>
    <n v="7"/>
    <n v="6"/>
    <n v="1"/>
    <n v="2"/>
  </r>
  <r>
    <x v="32"/>
    <x v="0"/>
    <s v=" シングルバーナー G-ストーブ"/>
    <n v="7800"/>
    <n v="1"/>
    <n v="7800"/>
    <x v="2"/>
    <n v="8"/>
    <n v="6"/>
    <n v="2"/>
    <n v="3"/>
  </r>
  <r>
    <x v="33"/>
    <x v="0"/>
    <s v=" シングルバーナー G-ストーブ"/>
    <n v="7800"/>
    <n v="6"/>
    <n v="46800"/>
    <x v="2"/>
    <n v="8"/>
    <n v="6"/>
    <n v="2"/>
    <n v="3"/>
  </r>
  <r>
    <x v="33"/>
    <x v="4"/>
    <s v=" HOME &amp; CAMP バーナー"/>
    <n v="12100"/>
    <n v="4"/>
    <n v="48400"/>
    <x v="2"/>
    <n v="8"/>
    <n v="6"/>
    <n v="2"/>
    <n v="3"/>
  </r>
  <r>
    <x v="33"/>
    <x v="1"/>
    <s v=" テーブルトップバーナー"/>
    <n v="13500"/>
    <n v="7"/>
    <n v="94500"/>
    <x v="2"/>
    <n v="8"/>
    <n v="6"/>
    <n v="2"/>
    <n v="3"/>
  </r>
  <r>
    <x v="33"/>
    <x v="3"/>
    <s v=" フォールディングキャンプストーブ"/>
    <n v="16500"/>
    <n v="1"/>
    <n v="16500"/>
    <x v="2"/>
    <n v="8"/>
    <n v="6"/>
    <n v="2"/>
    <n v="3"/>
  </r>
  <r>
    <x v="34"/>
    <x v="1"/>
    <s v=" テーブルトップバーナー"/>
    <n v="13500"/>
    <n v="9"/>
    <n v="121500"/>
    <x v="2"/>
    <n v="8"/>
    <n v="6"/>
    <n v="2"/>
    <n v="3"/>
  </r>
  <r>
    <x v="34"/>
    <x v="0"/>
    <s v=" レギュレーターストーブ フュージョン"/>
    <n v="9900"/>
    <n v="2"/>
    <n v="19800"/>
    <x v="2"/>
    <n v="8"/>
    <n v="6"/>
    <n v="2"/>
    <n v="3"/>
  </r>
  <r>
    <x v="34"/>
    <x v="0"/>
    <s v=" シングルバーナー G-ストーブ"/>
    <n v="7800"/>
    <n v="4"/>
    <n v="31200"/>
    <x v="2"/>
    <n v="8"/>
    <n v="6"/>
    <n v="2"/>
    <n v="3"/>
  </r>
  <r>
    <x v="35"/>
    <x v="0"/>
    <s v=" シングルバーナー G-ストーブ"/>
    <n v="7800"/>
    <n v="5"/>
    <n v="39000"/>
    <x v="2"/>
    <n v="8"/>
    <n v="6"/>
    <n v="2"/>
    <n v="3"/>
  </r>
  <r>
    <x v="36"/>
    <x v="0"/>
    <s v=" レギュレーターストーブ"/>
    <n v="6800"/>
    <n v="3"/>
    <n v="20400"/>
    <x v="2"/>
    <n v="8"/>
    <n v="6"/>
    <n v="2"/>
    <n v="3"/>
  </r>
  <r>
    <x v="36"/>
    <x v="1"/>
    <s v=" ミニバーナー"/>
    <n v="5500"/>
    <n v="4"/>
    <n v="22000"/>
    <x v="2"/>
    <n v="8"/>
    <n v="6"/>
    <n v="2"/>
    <n v="3"/>
  </r>
  <r>
    <x v="36"/>
    <x v="2"/>
    <s v=" ジュニアコンパクトバーナー"/>
    <n v="3900"/>
    <n v="1"/>
    <n v="3900"/>
    <x v="2"/>
    <n v="8"/>
    <n v="6"/>
    <n v="2"/>
    <n v="3"/>
  </r>
  <r>
    <x v="37"/>
    <x v="0"/>
    <s v=" レギュレーターストーブ"/>
    <n v="6800"/>
    <n v="8"/>
    <n v="54400"/>
    <x v="2"/>
    <n v="8"/>
    <n v="6"/>
    <n v="2"/>
    <n v="3"/>
  </r>
  <r>
    <x v="37"/>
    <x v="1"/>
    <s v=" テーブルトップバーナー"/>
    <n v="13500"/>
    <n v="9"/>
    <n v="121500"/>
    <x v="2"/>
    <n v="8"/>
    <n v="6"/>
    <n v="2"/>
    <n v="3"/>
  </r>
  <r>
    <x v="38"/>
    <x v="1"/>
    <s v=" ミニバーナー"/>
    <n v="5500"/>
    <n v="5"/>
    <n v="27500"/>
    <x v="3"/>
    <n v="9"/>
    <n v="6"/>
    <n v="3"/>
    <n v="4"/>
  </r>
  <r>
    <x v="38"/>
    <x v="1"/>
    <s v=" テーブルトップバーナー"/>
    <n v="13500"/>
    <n v="10"/>
    <n v="135000"/>
    <x v="3"/>
    <n v="9"/>
    <n v="6"/>
    <n v="3"/>
    <n v="4"/>
  </r>
  <r>
    <x v="39"/>
    <x v="0"/>
    <s v=" レギュレーターストーブ フュージョン"/>
    <n v="9900"/>
    <n v="2"/>
    <n v="19800"/>
    <x v="3"/>
    <n v="9"/>
    <n v="6"/>
    <n v="3"/>
    <n v="4"/>
  </r>
  <r>
    <x v="39"/>
    <x v="2"/>
    <s v=" ジュニアコンパクトバーナー"/>
    <n v="3900"/>
    <n v="6"/>
    <n v="23400"/>
    <x v="3"/>
    <n v="9"/>
    <n v="6"/>
    <n v="3"/>
    <n v="4"/>
  </r>
  <r>
    <x v="40"/>
    <x v="3"/>
    <s v=" マイクロキャンプストーブ"/>
    <n v="7150"/>
    <n v="6"/>
    <n v="42900"/>
    <x v="3"/>
    <n v="9"/>
    <n v="6"/>
    <n v="3"/>
    <n v="4"/>
  </r>
  <r>
    <x v="40"/>
    <x v="3"/>
    <s v=" マイクロキャンプストーブ"/>
    <n v="7150"/>
    <n v="7"/>
    <n v="50050"/>
    <x v="3"/>
    <n v="9"/>
    <n v="6"/>
    <n v="3"/>
    <n v="4"/>
  </r>
  <r>
    <x v="41"/>
    <x v="1"/>
    <s v=" テーブルトップバーナー"/>
    <n v="13500"/>
    <n v="9"/>
    <n v="121500"/>
    <x v="4"/>
    <n v="10"/>
    <n v="6"/>
    <n v="4"/>
    <n v="5"/>
  </r>
  <r>
    <x v="42"/>
    <x v="1"/>
    <s v=" テーブルトップバーナー"/>
    <n v="13500"/>
    <n v="6"/>
    <n v="81000"/>
    <x v="0"/>
    <n v="10"/>
    <n v="10"/>
    <n v="0"/>
    <n v="1"/>
  </r>
  <r>
    <x v="42"/>
    <x v="3"/>
    <s v=" フォールディングキャンプストーブ"/>
    <n v="16500"/>
    <n v="7"/>
    <n v="115500"/>
    <x v="0"/>
    <n v="10"/>
    <n v="10"/>
    <n v="0"/>
    <n v="1"/>
  </r>
  <r>
    <x v="43"/>
    <x v="1"/>
    <s v=" ミニバーナー"/>
    <n v="5500"/>
    <n v="5"/>
    <n v="27500"/>
    <x v="0"/>
    <n v="10"/>
    <n v="10"/>
    <n v="0"/>
    <n v="1"/>
  </r>
  <r>
    <x v="43"/>
    <x v="2"/>
    <s v=" ジュニアコンパクトバーナー"/>
    <n v="3900"/>
    <n v="1"/>
    <n v="3900"/>
    <x v="0"/>
    <n v="10"/>
    <n v="10"/>
    <n v="0"/>
    <n v="1"/>
  </r>
  <r>
    <x v="43"/>
    <x v="2"/>
    <s v=" ジュニアコンパクトバーナー"/>
    <n v="3900"/>
    <n v="6"/>
    <n v="23400"/>
    <x v="0"/>
    <n v="10"/>
    <n v="10"/>
    <n v="0"/>
    <n v="1"/>
  </r>
  <r>
    <x v="44"/>
    <x v="0"/>
    <s v=" レギュレーターストーブ"/>
    <n v="6800"/>
    <n v="10"/>
    <n v="68000"/>
    <x v="0"/>
    <n v="10"/>
    <n v="10"/>
    <n v="0"/>
    <n v="1"/>
  </r>
  <r>
    <x v="44"/>
    <x v="0"/>
    <s v=" レギュレーターストーブ"/>
    <n v="6800"/>
    <n v="7"/>
    <n v="47600"/>
    <x v="0"/>
    <n v="10"/>
    <n v="10"/>
    <n v="0"/>
    <n v="1"/>
  </r>
  <r>
    <x v="44"/>
    <x v="3"/>
    <s v=" マイクロキャンプストーブ"/>
    <n v="7150"/>
    <n v="4"/>
    <n v="28600"/>
    <x v="0"/>
    <n v="10"/>
    <n v="10"/>
    <n v="0"/>
    <n v="1"/>
  </r>
  <r>
    <x v="45"/>
    <x v="0"/>
    <s v=" レギュレーターストーブ フュージョン"/>
    <n v="9900"/>
    <n v="4"/>
    <n v="39600"/>
    <x v="1"/>
    <n v="11"/>
    <n v="10"/>
    <n v="1"/>
    <n v="2"/>
  </r>
  <r>
    <x v="46"/>
    <x v="0"/>
    <s v=" レギュレーターストーブ フュージョン"/>
    <n v="9900"/>
    <n v="1"/>
    <n v="9900"/>
    <x v="1"/>
    <n v="11"/>
    <n v="10"/>
    <n v="1"/>
    <n v="2"/>
  </r>
  <r>
    <x v="47"/>
    <x v="0"/>
    <s v=" シングルバーナー G-ストーブ"/>
    <n v="7800"/>
    <n v="8"/>
    <n v="62400"/>
    <x v="1"/>
    <n v="11"/>
    <n v="10"/>
    <n v="1"/>
    <n v="2"/>
  </r>
  <r>
    <x v="47"/>
    <x v="0"/>
    <s v=" シングルバーナー G-ストーブ"/>
    <n v="7800"/>
    <n v="9"/>
    <n v="70200"/>
    <x v="1"/>
    <n v="11"/>
    <n v="10"/>
    <n v="1"/>
    <n v="2"/>
  </r>
  <r>
    <x v="48"/>
    <x v="1"/>
    <s v=" テーブルトップバーナー"/>
    <n v="13500"/>
    <n v="9"/>
    <n v="121500"/>
    <x v="2"/>
    <n v="12"/>
    <n v="10"/>
    <n v="2"/>
    <n v="3"/>
  </r>
  <r>
    <x v="49"/>
    <x v="0"/>
    <s v=" シングルバーナー G-ストーブ"/>
    <n v="7800"/>
    <n v="9"/>
    <n v="70200"/>
    <x v="2"/>
    <n v="12"/>
    <n v="10"/>
    <n v="2"/>
    <n v="3"/>
  </r>
  <r>
    <x v="49"/>
    <x v="1"/>
    <s v=" ミニバーナー"/>
    <n v="5500"/>
    <n v="10"/>
    <n v="55000"/>
    <x v="2"/>
    <n v="12"/>
    <n v="10"/>
    <n v="2"/>
    <n v="3"/>
  </r>
  <r>
    <x v="50"/>
    <x v="1"/>
    <s v=" ミニバーナー"/>
    <n v="5500"/>
    <n v="9"/>
    <n v="49500"/>
    <x v="2"/>
    <n v="12"/>
    <n v="10"/>
    <n v="2"/>
    <n v="3"/>
  </r>
  <r>
    <x v="50"/>
    <x v="3"/>
    <s v=" フォールディングキャンプストーブ"/>
    <n v="16500"/>
    <n v="6"/>
    <n v="99000"/>
    <x v="2"/>
    <n v="12"/>
    <n v="10"/>
    <n v="2"/>
    <n v="3"/>
  </r>
  <r>
    <x v="51"/>
    <x v="0"/>
    <s v=" レギュレーターストーブ"/>
    <n v="6800"/>
    <n v="10"/>
    <n v="68000"/>
    <x v="3"/>
    <n v="13"/>
    <n v="10"/>
    <n v="3"/>
    <n v="4"/>
  </r>
  <r>
    <x v="52"/>
    <x v="3"/>
    <s v=" フォールディングキャンプストーブ"/>
    <n v="16500"/>
    <n v="7"/>
    <n v="115500"/>
    <x v="3"/>
    <n v="13"/>
    <n v="10"/>
    <n v="3"/>
    <n v="4"/>
  </r>
  <r>
    <x v="52"/>
    <x v="1"/>
    <s v=" ミニバーナー"/>
    <n v="5500"/>
    <n v="2"/>
    <n v="11000"/>
    <x v="3"/>
    <n v="13"/>
    <n v="10"/>
    <n v="3"/>
    <n v="4"/>
  </r>
  <r>
    <x v="52"/>
    <x v="0"/>
    <s v=" レギュレーターストーブ フュージョン"/>
    <n v="9900"/>
    <n v="5"/>
    <n v="49500"/>
    <x v="3"/>
    <n v="13"/>
    <n v="10"/>
    <n v="3"/>
    <n v="4"/>
  </r>
  <r>
    <x v="53"/>
    <x v="0"/>
    <s v=" レギュレーターストーブ フュージョン"/>
    <n v="9900"/>
    <n v="3"/>
    <n v="29700"/>
    <x v="3"/>
    <n v="13"/>
    <n v="10"/>
    <n v="3"/>
    <n v="4"/>
  </r>
  <r>
    <x v="54"/>
    <x v="0"/>
    <s v=" レギュレーターストーブ フュージョン"/>
    <n v="9900"/>
    <n v="4"/>
    <n v="39600"/>
    <x v="3"/>
    <n v="13"/>
    <n v="10"/>
    <n v="3"/>
    <n v="4"/>
  </r>
  <r>
    <x v="55"/>
    <x v="1"/>
    <s v=" テーブルトップバーナー"/>
    <n v="13500"/>
    <n v="10"/>
    <n v="135000"/>
    <x v="3"/>
    <n v="13"/>
    <n v="10"/>
    <n v="3"/>
    <n v="4"/>
  </r>
  <r>
    <x v="55"/>
    <x v="0"/>
    <s v=" シングルバーナー G-ストーブ"/>
    <n v="7800"/>
    <n v="4"/>
    <n v="31200"/>
    <x v="3"/>
    <n v="13"/>
    <n v="10"/>
    <n v="3"/>
    <n v="4"/>
  </r>
  <r>
    <x v="55"/>
    <x v="3"/>
    <s v=" マイクロキャンプストーブ"/>
    <n v="7150"/>
    <n v="1"/>
    <n v="7150"/>
    <x v="3"/>
    <n v="13"/>
    <n v="10"/>
    <n v="3"/>
    <n v="4"/>
  </r>
  <r>
    <x v="56"/>
    <x v="4"/>
    <s v=" HOME &amp; CAMP バーナー"/>
    <n v="12100"/>
    <n v="9"/>
    <n v="108900"/>
    <x v="4"/>
    <n v="14"/>
    <n v="10"/>
    <n v="4"/>
    <n v="5"/>
  </r>
  <r>
    <x v="57"/>
    <x v="3"/>
    <s v=" マイクロキャンプストーブ"/>
    <n v="7150"/>
    <n v="1"/>
    <n v="7150"/>
    <x v="0"/>
    <n v="14"/>
    <n v="14"/>
    <n v="0"/>
    <n v="1"/>
  </r>
  <r>
    <x v="57"/>
    <x v="2"/>
    <s v=" ジュニアコンパクトバーナー"/>
    <n v="3900"/>
    <n v="6"/>
    <n v="23400"/>
    <x v="0"/>
    <n v="14"/>
    <n v="14"/>
    <n v="0"/>
    <n v="1"/>
  </r>
  <r>
    <x v="58"/>
    <x v="2"/>
    <s v=" ジュニアコンパクトバーナー"/>
    <n v="3900"/>
    <n v="10"/>
    <n v="39000"/>
    <x v="1"/>
    <n v="15"/>
    <n v="14"/>
    <n v="1"/>
    <n v="2"/>
  </r>
  <r>
    <x v="59"/>
    <x v="3"/>
    <s v=" フォールディングキャンプストーブ"/>
    <n v="16500"/>
    <n v="10"/>
    <n v="165000"/>
    <x v="1"/>
    <n v="15"/>
    <n v="14"/>
    <n v="1"/>
    <n v="2"/>
  </r>
  <r>
    <x v="60"/>
    <x v="0"/>
    <s v=" レギュレーターストーブ フュージョン"/>
    <n v="9900"/>
    <n v="6"/>
    <n v="59400"/>
    <x v="1"/>
    <n v="15"/>
    <n v="14"/>
    <n v="1"/>
    <n v="2"/>
  </r>
  <r>
    <x v="60"/>
    <x v="0"/>
    <s v=" シングルバーナー G-ストーブ"/>
    <n v="7800"/>
    <n v="3"/>
    <n v="23400"/>
    <x v="1"/>
    <n v="15"/>
    <n v="14"/>
    <n v="1"/>
    <n v="2"/>
  </r>
  <r>
    <x v="61"/>
    <x v="2"/>
    <s v=" ジュニアコンパクトバーナー"/>
    <n v="3900"/>
    <n v="9"/>
    <n v="35100"/>
    <x v="1"/>
    <n v="15"/>
    <n v="14"/>
    <n v="1"/>
    <n v="2"/>
  </r>
  <r>
    <x v="61"/>
    <x v="3"/>
    <s v=" マイクロキャンプストーブ"/>
    <n v="7150"/>
    <n v="8"/>
    <n v="57200"/>
    <x v="1"/>
    <n v="15"/>
    <n v="14"/>
    <n v="1"/>
    <n v="2"/>
  </r>
  <r>
    <x v="61"/>
    <x v="1"/>
    <s v=" ミニバーナー"/>
    <n v="5500"/>
    <n v="6"/>
    <n v="33000"/>
    <x v="1"/>
    <n v="15"/>
    <n v="14"/>
    <n v="1"/>
    <n v="2"/>
  </r>
  <r>
    <x v="62"/>
    <x v="1"/>
    <s v=" ミニバーナー"/>
    <n v="5500"/>
    <n v="2"/>
    <n v="11000"/>
    <x v="1"/>
    <n v="15"/>
    <n v="14"/>
    <n v="1"/>
    <n v="2"/>
  </r>
  <r>
    <x v="63"/>
    <x v="3"/>
    <s v=" フォールディングキャンプストーブ"/>
    <n v="16500"/>
    <n v="4"/>
    <n v="66000"/>
    <x v="1"/>
    <n v="15"/>
    <n v="14"/>
    <n v="1"/>
    <n v="2"/>
  </r>
  <r>
    <x v="63"/>
    <x v="1"/>
    <s v=" テーブルトップバーナー"/>
    <n v="13500"/>
    <n v="9"/>
    <n v="121500"/>
    <x v="1"/>
    <n v="15"/>
    <n v="14"/>
    <n v="1"/>
    <n v="2"/>
  </r>
  <r>
    <x v="63"/>
    <x v="2"/>
    <s v=" ジュニアコンパクトバーナー"/>
    <n v="3900"/>
    <n v="1"/>
    <n v="3900"/>
    <x v="1"/>
    <n v="15"/>
    <n v="14"/>
    <n v="1"/>
    <n v="2"/>
  </r>
  <r>
    <x v="63"/>
    <x v="2"/>
    <s v=" ジュニアコンパクトバーナー"/>
    <n v="3900"/>
    <n v="7"/>
    <n v="27300"/>
    <x v="1"/>
    <n v="15"/>
    <n v="14"/>
    <n v="1"/>
    <n v="2"/>
  </r>
  <r>
    <x v="63"/>
    <x v="3"/>
    <s v=" マイクロキャンプストーブ"/>
    <n v="7150"/>
    <n v="8"/>
    <n v="57200"/>
    <x v="1"/>
    <n v="15"/>
    <n v="14"/>
    <n v="1"/>
    <n v="2"/>
  </r>
  <r>
    <x v="64"/>
    <x v="1"/>
    <s v=" ミニバーナー"/>
    <n v="5500"/>
    <n v="3"/>
    <n v="16500"/>
    <x v="2"/>
    <n v="16"/>
    <n v="14"/>
    <n v="2"/>
    <n v="3"/>
  </r>
  <r>
    <x v="64"/>
    <x v="0"/>
    <s v=" レギュレーターストーブ フュージョン"/>
    <n v="9900"/>
    <n v="3"/>
    <n v="29700"/>
    <x v="2"/>
    <n v="16"/>
    <n v="14"/>
    <n v="2"/>
    <n v="3"/>
  </r>
  <r>
    <x v="65"/>
    <x v="1"/>
    <s v=" テーブルトップバーナー"/>
    <n v="13500"/>
    <n v="10"/>
    <n v="135000"/>
    <x v="2"/>
    <n v="16"/>
    <n v="14"/>
    <n v="2"/>
    <n v="3"/>
  </r>
  <r>
    <x v="66"/>
    <x v="3"/>
    <s v=" フォールディングキャンプストーブ"/>
    <n v="16500"/>
    <n v="1"/>
    <n v="16500"/>
    <x v="3"/>
    <n v="17"/>
    <n v="14"/>
    <n v="3"/>
    <n v="4"/>
  </r>
  <r>
    <x v="67"/>
    <x v="1"/>
    <s v=" ミニバーナー"/>
    <n v="5500"/>
    <n v="4"/>
    <n v="22000"/>
    <x v="3"/>
    <n v="17"/>
    <n v="14"/>
    <n v="3"/>
    <n v="4"/>
  </r>
  <r>
    <x v="68"/>
    <x v="3"/>
    <s v=" マイクロキャンプストーブ"/>
    <n v="7150"/>
    <n v="8"/>
    <n v="57200"/>
    <x v="3"/>
    <n v="17"/>
    <n v="14"/>
    <n v="3"/>
    <n v="4"/>
  </r>
  <r>
    <x v="68"/>
    <x v="0"/>
    <s v=" レギュレーターストーブ"/>
    <n v="6800"/>
    <n v="2"/>
    <n v="13600"/>
    <x v="3"/>
    <n v="17"/>
    <n v="14"/>
    <n v="3"/>
    <n v="4"/>
  </r>
  <r>
    <x v="69"/>
    <x v="3"/>
    <s v=" フォールディングキャンプストーブ"/>
    <n v="16500"/>
    <n v="1"/>
    <n v="16500"/>
    <x v="3"/>
    <n v="17"/>
    <n v="14"/>
    <n v="3"/>
    <n v="4"/>
  </r>
  <r>
    <x v="70"/>
    <x v="1"/>
    <s v=" テーブルトップバーナー"/>
    <n v="13500"/>
    <n v="4"/>
    <n v="54000"/>
    <x v="4"/>
    <n v="18"/>
    <n v="14"/>
    <n v="4"/>
    <n v="5"/>
  </r>
  <r>
    <x v="71"/>
    <x v="0"/>
    <s v=" シングルバーナー G-ストーブ"/>
    <n v="7800"/>
    <n v="7"/>
    <n v="54600"/>
    <x v="4"/>
    <n v="18"/>
    <n v="14"/>
    <n v="4"/>
    <n v="5"/>
  </r>
  <r>
    <x v="72"/>
    <x v="4"/>
    <s v=" HOME &amp; CAMP バーナー"/>
    <n v="12100"/>
    <n v="8"/>
    <n v="96800"/>
    <x v="4"/>
    <n v="18"/>
    <n v="14"/>
    <n v="4"/>
    <n v="5"/>
  </r>
  <r>
    <x v="73"/>
    <x v="3"/>
    <s v=" フォールディングキャンプストーブ"/>
    <n v="16500"/>
    <n v="3"/>
    <n v="49500"/>
    <x v="4"/>
    <n v="18"/>
    <n v="14"/>
    <n v="4"/>
    <n v="5"/>
  </r>
  <r>
    <x v="73"/>
    <x v="1"/>
    <s v=" ミニバーナー"/>
    <n v="5500"/>
    <n v="1"/>
    <n v="5500"/>
    <x v="4"/>
    <n v="18"/>
    <n v="14"/>
    <n v="4"/>
    <n v="5"/>
  </r>
  <r>
    <x v="73"/>
    <x v="3"/>
    <s v=" フォールディングキャンプストーブ"/>
    <n v="16500"/>
    <n v="9"/>
    <n v="148500"/>
    <x v="4"/>
    <n v="18"/>
    <n v="14"/>
    <n v="4"/>
    <n v="5"/>
  </r>
  <r>
    <x v="74"/>
    <x v="3"/>
    <s v=" フォールディングキャンプストーブ"/>
    <n v="16500"/>
    <n v="10"/>
    <n v="165000"/>
    <x v="4"/>
    <n v="18"/>
    <n v="14"/>
    <n v="4"/>
    <n v="5"/>
  </r>
  <r>
    <x v="74"/>
    <x v="0"/>
    <s v=" レギュレーターストーブ"/>
    <n v="6800"/>
    <n v="2"/>
    <n v="13600"/>
    <x v="4"/>
    <n v="18"/>
    <n v="14"/>
    <n v="4"/>
    <n v="5"/>
  </r>
  <r>
    <x v="75"/>
    <x v="3"/>
    <s v=" フォールディングキャンプストーブ"/>
    <n v="16500"/>
    <n v="10"/>
    <n v="165000"/>
    <x v="4"/>
    <n v="18"/>
    <n v="14"/>
    <n v="4"/>
    <n v="5"/>
  </r>
  <r>
    <x v="75"/>
    <x v="4"/>
    <s v=" HOME &amp; CAMP バーナー"/>
    <n v="12100"/>
    <n v="1"/>
    <n v="12100"/>
    <x v="4"/>
    <n v="18"/>
    <n v="14"/>
    <n v="4"/>
    <n v="5"/>
  </r>
  <r>
    <x v="76"/>
    <x v="1"/>
    <s v=" ミニバーナー"/>
    <n v="5500"/>
    <n v="7"/>
    <n v="38500"/>
    <x v="4"/>
    <n v="18"/>
    <n v="14"/>
    <n v="4"/>
    <n v="5"/>
  </r>
  <r>
    <x v="76"/>
    <x v="0"/>
    <s v=" レギュレーターストーブ フュージョン"/>
    <n v="9900"/>
    <n v="6"/>
    <n v="59400"/>
    <x v="4"/>
    <n v="18"/>
    <n v="14"/>
    <n v="4"/>
    <n v="5"/>
  </r>
  <r>
    <x v="77"/>
    <x v="4"/>
    <s v=" HOME &amp; CAMP バーナー"/>
    <n v="12100"/>
    <n v="8"/>
    <n v="96800"/>
    <x v="0"/>
    <n v="19"/>
    <n v="19"/>
    <n v="0"/>
    <n v="1"/>
  </r>
  <r>
    <x v="77"/>
    <x v="2"/>
    <s v=" ジュニアコンパクトバーナー"/>
    <n v="3900"/>
    <n v="10"/>
    <n v="39000"/>
    <x v="0"/>
    <n v="19"/>
    <n v="19"/>
    <n v="0"/>
    <n v="1"/>
  </r>
  <r>
    <x v="78"/>
    <x v="2"/>
    <s v=" ジュニアコンパクトバーナー"/>
    <n v="3900"/>
    <n v="6"/>
    <n v="23400"/>
    <x v="0"/>
    <n v="19"/>
    <n v="19"/>
    <n v="0"/>
    <n v="1"/>
  </r>
  <r>
    <x v="78"/>
    <x v="3"/>
    <s v=" フォールディングキャンプストーブ"/>
    <n v="16500"/>
    <n v="7"/>
    <n v="115500"/>
    <x v="0"/>
    <n v="19"/>
    <n v="19"/>
    <n v="0"/>
    <n v="1"/>
  </r>
  <r>
    <x v="78"/>
    <x v="0"/>
    <s v=" レギュレーターストーブ"/>
    <n v="6800"/>
    <n v="6"/>
    <n v="40800"/>
    <x v="0"/>
    <n v="19"/>
    <n v="19"/>
    <n v="0"/>
    <n v="1"/>
  </r>
  <r>
    <x v="79"/>
    <x v="2"/>
    <s v=" ジュニアコンパクトバーナー"/>
    <n v="3900"/>
    <n v="8"/>
    <n v="31200"/>
    <x v="0"/>
    <n v="19"/>
    <n v="19"/>
    <n v="0"/>
    <n v="1"/>
  </r>
  <r>
    <x v="80"/>
    <x v="4"/>
    <s v=" HOME &amp; CAMP バーナー"/>
    <n v="12100"/>
    <n v="10"/>
    <n v="121000"/>
    <x v="0"/>
    <n v="19"/>
    <n v="19"/>
    <n v="0"/>
    <n v="1"/>
  </r>
  <r>
    <x v="80"/>
    <x v="2"/>
    <s v=" ジュニアコンパクトバーナー"/>
    <n v="3900"/>
    <n v="10"/>
    <n v="39000"/>
    <x v="0"/>
    <n v="19"/>
    <n v="19"/>
    <n v="0"/>
    <n v="1"/>
  </r>
  <r>
    <x v="80"/>
    <x v="1"/>
    <s v=" テーブルトップバーナー"/>
    <n v="13500"/>
    <n v="9"/>
    <n v="121500"/>
    <x v="0"/>
    <n v="19"/>
    <n v="19"/>
    <n v="0"/>
    <n v="1"/>
  </r>
  <r>
    <x v="81"/>
    <x v="3"/>
    <s v=" マイクロキャンプストーブ"/>
    <n v="7150"/>
    <n v="7"/>
    <n v="50050"/>
    <x v="0"/>
    <n v="19"/>
    <n v="19"/>
    <n v="0"/>
    <n v="1"/>
  </r>
  <r>
    <x v="82"/>
    <x v="3"/>
    <s v=" マイクロキャンプストーブ"/>
    <n v="7150"/>
    <n v="8"/>
    <n v="57200"/>
    <x v="0"/>
    <n v="19"/>
    <n v="19"/>
    <n v="0"/>
    <n v="1"/>
  </r>
  <r>
    <x v="83"/>
    <x v="3"/>
    <s v=" マイクロキャンプストーブ"/>
    <n v="7150"/>
    <n v="2"/>
    <n v="14300"/>
    <x v="1"/>
    <n v="20"/>
    <n v="19"/>
    <n v="1"/>
    <n v="2"/>
  </r>
  <r>
    <x v="84"/>
    <x v="0"/>
    <s v=" レギュレーターストーブ フュージョン"/>
    <n v="9900"/>
    <n v="4"/>
    <n v="39600"/>
    <x v="1"/>
    <n v="20"/>
    <n v="19"/>
    <n v="1"/>
    <n v="2"/>
  </r>
  <r>
    <x v="84"/>
    <x v="0"/>
    <s v=" レギュレーターストーブ"/>
    <n v="6800"/>
    <n v="4"/>
    <n v="27200"/>
    <x v="1"/>
    <n v="20"/>
    <n v="19"/>
    <n v="1"/>
    <n v="2"/>
  </r>
  <r>
    <x v="84"/>
    <x v="0"/>
    <s v=" シングルバーナー G-ストーブ"/>
    <n v="7800"/>
    <n v="2"/>
    <n v="15600"/>
    <x v="1"/>
    <n v="20"/>
    <n v="19"/>
    <n v="1"/>
    <n v="2"/>
  </r>
  <r>
    <x v="85"/>
    <x v="0"/>
    <s v=" レギュレーターストーブ"/>
    <n v="6800"/>
    <n v="3"/>
    <n v="20400"/>
    <x v="1"/>
    <n v="20"/>
    <n v="19"/>
    <n v="1"/>
    <n v="2"/>
  </r>
  <r>
    <x v="86"/>
    <x v="0"/>
    <s v=" レギュレーターストーブ"/>
    <n v="6800"/>
    <n v="5"/>
    <n v="34000"/>
    <x v="2"/>
    <n v="21"/>
    <n v="19"/>
    <n v="2"/>
    <n v="3"/>
  </r>
  <r>
    <x v="86"/>
    <x v="4"/>
    <s v=" HOME &amp; CAMP バーナー"/>
    <n v="12100"/>
    <n v="2"/>
    <n v="24200"/>
    <x v="2"/>
    <n v="21"/>
    <n v="19"/>
    <n v="2"/>
    <n v="3"/>
  </r>
  <r>
    <x v="86"/>
    <x v="0"/>
    <s v=" レギュレーターストーブ"/>
    <n v="6800"/>
    <n v="9"/>
    <n v="61200"/>
    <x v="2"/>
    <n v="21"/>
    <n v="19"/>
    <n v="2"/>
    <n v="3"/>
  </r>
  <r>
    <x v="87"/>
    <x v="3"/>
    <s v=" フォールディングキャンプストーブ"/>
    <n v="16500"/>
    <n v="3"/>
    <n v="49500"/>
    <x v="2"/>
    <n v="21"/>
    <n v="19"/>
    <n v="2"/>
    <n v="3"/>
  </r>
  <r>
    <x v="88"/>
    <x v="2"/>
    <s v=" ジュニアコンパクトバーナー"/>
    <n v="3900"/>
    <n v="4"/>
    <n v="15600"/>
    <x v="2"/>
    <n v="21"/>
    <n v="19"/>
    <n v="2"/>
    <n v="3"/>
  </r>
  <r>
    <x v="89"/>
    <x v="4"/>
    <s v=" HOME &amp; CAMP バーナー"/>
    <n v="12100"/>
    <n v="4"/>
    <n v="48400"/>
    <x v="2"/>
    <n v="21"/>
    <n v="19"/>
    <n v="2"/>
    <n v="3"/>
  </r>
  <r>
    <x v="90"/>
    <x v="4"/>
    <s v=" HOME &amp; CAMP バーナー"/>
    <n v="12100"/>
    <n v="10"/>
    <n v="121000"/>
    <x v="2"/>
    <n v="21"/>
    <n v="19"/>
    <n v="2"/>
    <n v="3"/>
  </r>
  <r>
    <x v="90"/>
    <x v="4"/>
    <s v=" HOME &amp; CAMP バーナー"/>
    <n v="12100"/>
    <n v="7"/>
    <n v="84700"/>
    <x v="2"/>
    <n v="21"/>
    <n v="19"/>
    <n v="2"/>
    <n v="3"/>
  </r>
  <r>
    <x v="90"/>
    <x v="3"/>
    <s v=" マイクロキャンプストーブ"/>
    <n v="7150"/>
    <n v="1"/>
    <n v="7150"/>
    <x v="2"/>
    <n v="21"/>
    <n v="19"/>
    <n v="2"/>
    <n v="3"/>
  </r>
  <r>
    <x v="90"/>
    <x v="2"/>
    <s v=" ジュニアコンパクトバーナー"/>
    <n v="3900"/>
    <n v="6"/>
    <n v="23400"/>
    <x v="2"/>
    <n v="21"/>
    <n v="19"/>
    <n v="2"/>
    <n v="3"/>
  </r>
  <r>
    <x v="91"/>
    <x v="0"/>
    <s v=" シングルバーナー G-ストーブ"/>
    <n v="7800"/>
    <n v="9"/>
    <n v="70200"/>
    <x v="3"/>
    <n v="22"/>
    <n v="19"/>
    <n v="3"/>
    <n v="4"/>
  </r>
  <r>
    <x v="91"/>
    <x v="0"/>
    <s v=" レギュレーターストーブ"/>
    <n v="6800"/>
    <n v="5"/>
    <n v="34000"/>
    <x v="3"/>
    <n v="22"/>
    <n v="19"/>
    <n v="3"/>
    <n v="4"/>
  </r>
  <r>
    <x v="92"/>
    <x v="0"/>
    <s v=" レギュレーターストーブ フュージョン"/>
    <n v="9900"/>
    <n v="2"/>
    <n v="19800"/>
    <x v="3"/>
    <n v="22"/>
    <n v="19"/>
    <n v="3"/>
    <n v="4"/>
  </r>
  <r>
    <x v="93"/>
    <x v="4"/>
    <s v=" HOME &amp; CAMP バーナー"/>
    <n v="12100"/>
    <n v="5"/>
    <n v="60500"/>
    <x v="3"/>
    <n v="22"/>
    <n v="19"/>
    <n v="3"/>
    <n v="4"/>
  </r>
  <r>
    <x v="94"/>
    <x v="0"/>
    <s v=" レギュレーターストーブ フュージョン"/>
    <n v="9900"/>
    <n v="2"/>
    <n v="19800"/>
    <x v="3"/>
    <n v="22"/>
    <n v="19"/>
    <n v="3"/>
    <n v="4"/>
  </r>
  <r>
    <x v="94"/>
    <x v="3"/>
    <s v=" マイクロキャンプストーブ"/>
    <n v="7150"/>
    <n v="10"/>
    <n v="71500"/>
    <x v="3"/>
    <n v="22"/>
    <n v="19"/>
    <n v="3"/>
    <n v="4"/>
  </r>
  <r>
    <x v="94"/>
    <x v="0"/>
    <s v=" レギュレーターストーブ"/>
    <n v="6800"/>
    <n v="8"/>
    <n v="54400"/>
    <x v="3"/>
    <n v="22"/>
    <n v="19"/>
    <n v="3"/>
    <n v="4"/>
  </r>
  <r>
    <x v="95"/>
    <x v="1"/>
    <s v=" ミニバーナー"/>
    <n v="5500"/>
    <n v="4"/>
    <n v="22000"/>
    <x v="3"/>
    <n v="22"/>
    <n v="19"/>
    <n v="3"/>
    <n v="4"/>
  </r>
  <r>
    <x v="96"/>
    <x v="2"/>
    <s v=" ジュニアコンパクトバーナー"/>
    <n v="3900"/>
    <n v="7"/>
    <n v="27300"/>
    <x v="4"/>
    <n v="23"/>
    <n v="19"/>
    <n v="4"/>
    <n v="5"/>
  </r>
  <r>
    <x v="97"/>
    <x v="1"/>
    <s v=" ミニバーナー"/>
    <n v="5500"/>
    <n v="2"/>
    <n v="11000"/>
    <x v="4"/>
    <n v="23"/>
    <n v="19"/>
    <n v="4"/>
    <n v="5"/>
  </r>
  <r>
    <x v="97"/>
    <x v="0"/>
    <s v=" レギュレーターストーブ フュージョン"/>
    <n v="9900"/>
    <n v="9"/>
    <n v="89100"/>
    <x v="4"/>
    <n v="23"/>
    <n v="19"/>
    <n v="4"/>
    <n v="5"/>
  </r>
  <r>
    <x v="98"/>
    <x v="1"/>
    <s v=" テーブルトップバーナー"/>
    <n v="13500"/>
    <n v="8"/>
    <n v="108000"/>
    <x v="4"/>
    <n v="23"/>
    <n v="19"/>
    <n v="4"/>
    <n v="5"/>
  </r>
  <r>
    <x v="99"/>
    <x v="4"/>
    <s v=" HOME &amp; CAMP バーナー"/>
    <n v="12100"/>
    <n v="4"/>
    <n v="48400"/>
    <x v="0"/>
    <n v="23"/>
    <n v="23"/>
    <n v="0"/>
    <n v="1"/>
  </r>
  <r>
    <x v="100"/>
    <x v="0"/>
    <s v=" レギュレーターストーブ フュージョン"/>
    <n v="9900"/>
    <n v="5"/>
    <n v="49500"/>
    <x v="0"/>
    <n v="23"/>
    <n v="23"/>
    <n v="0"/>
    <n v="1"/>
  </r>
  <r>
    <x v="101"/>
    <x v="3"/>
    <s v=" マイクロキャンプストーブ"/>
    <n v="7150"/>
    <n v="1"/>
    <n v="7150"/>
    <x v="0"/>
    <n v="23"/>
    <n v="23"/>
    <n v="0"/>
    <n v="1"/>
  </r>
  <r>
    <x v="102"/>
    <x v="1"/>
    <s v=" テーブルトップバーナー"/>
    <n v="13500"/>
    <n v="8"/>
    <n v="108000"/>
    <x v="1"/>
    <n v="24"/>
    <n v="23"/>
    <n v="1"/>
    <n v="2"/>
  </r>
  <r>
    <x v="102"/>
    <x v="0"/>
    <s v=" シングルバーナー G-ストーブ"/>
    <n v="7800"/>
    <n v="7"/>
    <n v="54600"/>
    <x v="1"/>
    <n v="24"/>
    <n v="23"/>
    <n v="1"/>
    <n v="2"/>
  </r>
  <r>
    <x v="103"/>
    <x v="1"/>
    <s v=" ミニバーナー"/>
    <n v="5500"/>
    <n v="3"/>
    <n v="16500"/>
    <x v="1"/>
    <n v="24"/>
    <n v="23"/>
    <n v="1"/>
    <n v="2"/>
  </r>
  <r>
    <x v="103"/>
    <x v="0"/>
    <s v=" レギュレーターストーブ"/>
    <n v="6800"/>
    <n v="8"/>
    <n v="54400"/>
    <x v="1"/>
    <n v="24"/>
    <n v="23"/>
    <n v="1"/>
    <n v="2"/>
  </r>
  <r>
    <x v="104"/>
    <x v="3"/>
    <s v=" マイクロキャンプストーブ"/>
    <n v="7150"/>
    <n v="10"/>
    <n v="71500"/>
    <x v="1"/>
    <n v="24"/>
    <n v="23"/>
    <n v="1"/>
    <n v="2"/>
  </r>
  <r>
    <x v="105"/>
    <x v="0"/>
    <s v=" シングルバーナー G-ストーブ"/>
    <n v="7800"/>
    <n v="5"/>
    <n v="39000"/>
    <x v="1"/>
    <n v="24"/>
    <n v="23"/>
    <n v="1"/>
    <n v="2"/>
  </r>
  <r>
    <x v="106"/>
    <x v="3"/>
    <s v=" マイクロキャンプストーブ"/>
    <n v="7150"/>
    <n v="1"/>
    <n v="7150"/>
    <x v="1"/>
    <n v="24"/>
    <n v="23"/>
    <n v="1"/>
    <n v="2"/>
  </r>
  <r>
    <x v="106"/>
    <x v="0"/>
    <s v=" レギュレーターストーブ フュージョン"/>
    <n v="9900"/>
    <n v="4"/>
    <n v="39600"/>
    <x v="1"/>
    <n v="24"/>
    <n v="23"/>
    <n v="1"/>
    <n v="2"/>
  </r>
  <r>
    <x v="107"/>
    <x v="0"/>
    <s v=" レギュレーターストーブ"/>
    <n v="6800"/>
    <n v="4"/>
    <n v="27200"/>
    <x v="1"/>
    <n v="24"/>
    <n v="23"/>
    <n v="1"/>
    <n v="2"/>
  </r>
  <r>
    <x v="107"/>
    <x v="1"/>
    <s v=" テーブルトップバーナー"/>
    <n v="13500"/>
    <n v="2"/>
    <n v="27000"/>
    <x v="1"/>
    <n v="24"/>
    <n v="23"/>
    <n v="1"/>
    <n v="2"/>
  </r>
  <r>
    <x v="107"/>
    <x v="4"/>
    <s v=" HOME &amp; CAMP バーナー"/>
    <n v="12100"/>
    <n v="9"/>
    <n v="108900"/>
    <x v="1"/>
    <n v="24"/>
    <n v="23"/>
    <n v="1"/>
    <n v="2"/>
  </r>
  <r>
    <x v="108"/>
    <x v="0"/>
    <s v=" シングルバーナー G-ストーブ"/>
    <n v="7800"/>
    <n v="1"/>
    <n v="7800"/>
    <x v="2"/>
    <n v="25"/>
    <n v="23"/>
    <n v="2"/>
    <n v="3"/>
  </r>
  <r>
    <x v="109"/>
    <x v="3"/>
    <s v=" マイクロキャンプストーブ"/>
    <n v="7150"/>
    <n v="5"/>
    <n v="35750"/>
    <x v="2"/>
    <n v="25"/>
    <n v="23"/>
    <n v="2"/>
    <n v="3"/>
  </r>
  <r>
    <x v="109"/>
    <x v="3"/>
    <s v=" マイクロキャンプストーブ"/>
    <n v="7150"/>
    <n v="5"/>
    <n v="35750"/>
    <x v="2"/>
    <n v="25"/>
    <n v="23"/>
    <n v="2"/>
    <n v="3"/>
  </r>
  <r>
    <x v="110"/>
    <x v="0"/>
    <s v=" シングルバーナー G-ストーブ"/>
    <n v="7800"/>
    <n v="5"/>
    <n v="39000"/>
    <x v="2"/>
    <n v="25"/>
    <n v="23"/>
    <n v="2"/>
    <n v="3"/>
  </r>
  <r>
    <x v="110"/>
    <x v="1"/>
    <s v=" ミニバーナー"/>
    <n v="5500"/>
    <n v="5"/>
    <n v="27500"/>
    <x v="2"/>
    <n v="25"/>
    <n v="23"/>
    <n v="2"/>
    <n v="3"/>
  </r>
  <r>
    <x v="110"/>
    <x v="0"/>
    <s v=" レギュレーターストーブ"/>
    <n v="6800"/>
    <n v="1"/>
    <n v="6800"/>
    <x v="2"/>
    <n v="25"/>
    <n v="23"/>
    <n v="2"/>
    <n v="3"/>
  </r>
  <r>
    <x v="111"/>
    <x v="2"/>
    <s v=" ジュニアコンパクトバーナー"/>
    <n v="3900"/>
    <n v="9"/>
    <n v="35100"/>
    <x v="2"/>
    <n v="25"/>
    <n v="23"/>
    <n v="2"/>
    <n v="3"/>
  </r>
  <r>
    <x v="111"/>
    <x v="0"/>
    <s v=" レギュレーターストーブ フュージョン"/>
    <n v="9900"/>
    <n v="3"/>
    <n v="29700"/>
    <x v="2"/>
    <n v="25"/>
    <n v="23"/>
    <n v="2"/>
    <n v="3"/>
  </r>
  <r>
    <x v="111"/>
    <x v="3"/>
    <s v=" マイクロキャンプストーブ"/>
    <n v="7150"/>
    <n v="3"/>
    <n v="21450"/>
    <x v="2"/>
    <n v="25"/>
    <n v="23"/>
    <n v="2"/>
    <n v="3"/>
  </r>
  <r>
    <x v="112"/>
    <x v="4"/>
    <s v=" HOME &amp; CAMP バーナー"/>
    <n v="12100"/>
    <n v="7"/>
    <n v="84700"/>
    <x v="2"/>
    <n v="25"/>
    <n v="23"/>
    <n v="2"/>
    <n v="3"/>
  </r>
  <r>
    <x v="112"/>
    <x v="3"/>
    <s v=" マイクロキャンプストーブ"/>
    <n v="7150"/>
    <n v="9"/>
    <n v="64350"/>
    <x v="2"/>
    <n v="25"/>
    <n v="23"/>
    <n v="2"/>
    <n v="3"/>
  </r>
  <r>
    <x v="112"/>
    <x v="1"/>
    <s v=" ミニバーナー"/>
    <n v="5500"/>
    <n v="1"/>
    <n v="5500"/>
    <x v="2"/>
    <n v="25"/>
    <n v="23"/>
    <n v="2"/>
    <n v="3"/>
  </r>
  <r>
    <x v="113"/>
    <x v="0"/>
    <s v=" レギュレーターストーブ"/>
    <n v="6800"/>
    <n v="2"/>
    <n v="13600"/>
    <x v="3"/>
    <n v="26"/>
    <n v="23"/>
    <n v="3"/>
    <n v="4"/>
  </r>
  <r>
    <x v="114"/>
    <x v="3"/>
    <s v=" フォールディングキャンプストーブ"/>
    <n v="16500"/>
    <n v="7"/>
    <n v="115500"/>
    <x v="3"/>
    <n v="26"/>
    <n v="23"/>
    <n v="3"/>
    <n v="4"/>
  </r>
  <r>
    <x v="115"/>
    <x v="3"/>
    <s v=" フォールディングキャンプストーブ"/>
    <n v="16500"/>
    <n v="6"/>
    <n v="99000"/>
    <x v="3"/>
    <n v="26"/>
    <n v="23"/>
    <n v="3"/>
    <n v="4"/>
  </r>
  <r>
    <x v="115"/>
    <x v="1"/>
    <s v=" テーブルトップバーナー"/>
    <n v="13500"/>
    <n v="5"/>
    <n v="67500"/>
    <x v="3"/>
    <n v="26"/>
    <n v="23"/>
    <n v="3"/>
    <n v="4"/>
  </r>
  <r>
    <x v="115"/>
    <x v="0"/>
    <s v=" シングルバーナー G-ストーブ"/>
    <n v="7800"/>
    <n v="5"/>
    <n v="39000"/>
    <x v="3"/>
    <n v="26"/>
    <n v="23"/>
    <n v="3"/>
    <n v="4"/>
  </r>
  <r>
    <x v="116"/>
    <x v="2"/>
    <s v=" ジュニアコンパクトバーナー"/>
    <n v="3900"/>
    <n v="9"/>
    <n v="35100"/>
    <x v="3"/>
    <n v="26"/>
    <n v="23"/>
    <n v="3"/>
    <n v="4"/>
  </r>
  <r>
    <x v="117"/>
    <x v="4"/>
    <s v=" HOME &amp; CAMP バーナー"/>
    <n v="12100"/>
    <n v="6"/>
    <n v="72600"/>
    <x v="3"/>
    <n v="26"/>
    <n v="23"/>
    <n v="3"/>
    <n v="4"/>
  </r>
  <r>
    <x v="117"/>
    <x v="3"/>
    <s v=" フォールディングキャンプストーブ"/>
    <n v="16500"/>
    <n v="4"/>
    <n v="66000"/>
    <x v="3"/>
    <n v="26"/>
    <n v="23"/>
    <n v="3"/>
    <n v="4"/>
  </r>
  <r>
    <x v="118"/>
    <x v="0"/>
    <s v=" シングルバーナー G-ストーブ"/>
    <n v="7800"/>
    <n v="10"/>
    <n v="78000"/>
    <x v="4"/>
    <n v="27"/>
    <n v="23"/>
    <n v="4"/>
    <n v="5"/>
  </r>
  <r>
    <x v="118"/>
    <x v="0"/>
    <s v=" レギュレーターストーブ フュージョン"/>
    <n v="9900"/>
    <n v="2"/>
    <n v="19800"/>
    <x v="4"/>
    <n v="27"/>
    <n v="23"/>
    <n v="4"/>
    <n v="5"/>
  </r>
  <r>
    <x v="119"/>
    <x v="0"/>
    <s v=" レギュレーターストーブ フュージョン"/>
    <n v="9900"/>
    <n v="7"/>
    <n v="69300"/>
    <x v="4"/>
    <n v="27"/>
    <n v="23"/>
    <n v="4"/>
    <n v="5"/>
  </r>
  <r>
    <x v="120"/>
    <x v="0"/>
    <s v=" レギュレーターストーブ"/>
    <n v="6800"/>
    <n v="1"/>
    <n v="6800"/>
    <x v="4"/>
    <n v="27"/>
    <n v="23"/>
    <n v="4"/>
    <n v="5"/>
  </r>
  <r>
    <x v="121"/>
    <x v="0"/>
    <s v=" レギュレーターストーブ"/>
    <n v="6800"/>
    <n v="8"/>
    <n v="54400"/>
    <x v="4"/>
    <n v="27"/>
    <n v="23"/>
    <n v="4"/>
    <n v="5"/>
  </r>
  <r>
    <x v="121"/>
    <x v="3"/>
    <s v=" フォールディングキャンプストーブ"/>
    <n v="16500"/>
    <n v="1"/>
    <n v="16500"/>
    <x v="4"/>
    <n v="27"/>
    <n v="23"/>
    <n v="4"/>
    <n v="5"/>
  </r>
  <r>
    <x v="121"/>
    <x v="2"/>
    <s v=" ジュニアコンパクトバーナー"/>
    <n v="3900"/>
    <n v="6"/>
    <n v="23400"/>
    <x v="4"/>
    <n v="27"/>
    <n v="23"/>
    <n v="4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10F5E6-03AA-4454-B775-852FB3408E5D}" name="ピボットテーブル1" cacheId="0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>
  <location ref="A3:G117" firstHeaderRow="1" firstDataRow="2" firstDataCol="1"/>
  <pivotFields count="6">
    <pivotField axis="axisRow" numFmtId="14" showAll="0">
      <items count="1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t="default"/>
      </items>
    </pivotField>
    <pivotField axis="axisCol" showAll="0">
      <items count="6">
        <item x="0"/>
        <item x="1"/>
        <item x="3"/>
        <item x="4"/>
        <item x="2"/>
        <item t="default"/>
      </items>
    </pivotField>
    <pivotField showAll="0"/>
    <pivotField numFmtId="6" showAll="0"/>
    <pivotField showAll="0"/>
    <pivotField dataField="1" numFmtId="6" showAll="0"/>
  </pivotFields>
  <rowFields count="1">
    <field x="0"/>
  </rowFields>
  <rowItems count="1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4"/>
    </i>
    <i>
      <x v="35"/>
    </i>
    <i>
      <x v="36"/>
    </i>
    <i>
      <x v="38"/>
    </i>
    <i>
      <x v="39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1"/>
    </i>
    <i>
      <x v="52"/>
    </i>
    <i>
      <x v="53"/>
    </i>
    <i>
      <x v="57"/>
    </i>
    <i>
      <x v="58"/>
    </i>
    <i>
      <x v="60"/>
    </i>
    <i>
      <x v="62"/>
    </i>
    <i>
      <x v="64"/>
    </i>
    <i>
      <x v="67"/>
    </i>
    <i>
      <x v="69"/>
    </i>
    <i>
      <x v="70"/>
    </i>
    <i>
      <x v="72"/>
    </i>
    <i>
      <x v="73"/>
    </i>
    <i>
      <x v="74"/>
    </i>
    <i>
      <x v="76"/>
    </i>
    <i>
      <x v="77"/>
    </i>
    <i>
      <x v="78"/>
    </i>
    <i>
      <x v="80"/>
    </i>
    <i>
      <x v="82"/>
    </i>
    <i>
      <x v="84"/>
    </i>
    <i>
      <x v="86"/>
    </i>
    <i>
      <x v="87"/>
    </i>
    <i>
      <x v="88"/>
    </i>
    <i>
      <x v="89"/>
    </i>
    <i>
      <x v="90"/>
    </i>
    <i>
      <x v="91"/>
    </i>
    <i>
      <x v="92"/>
    </i>
    <i>
      <x v="94"/>
    </i>
    <i>
      <x v="98"/>
    </i>
    <i>
      <x v="100"/>
    </i>
    <i>
      <x v="102"/>
    </i>
    <i>
      <x v="103"/>
    </i>
    <i>
      <x v="104"/>
    </i>
    <i>
      <x v="106"/>
    </i>
    <i>
      <x v="108"/>
    </i>
    <i>
      <x v="109"/>
    </i>
    <i>
      <x v="110"/>
    </i>
    <i>
      <x v="113"/>
    </i>
    <i>
      <x v="114"/>
    </i>
    <i>
      <x v="117"/>
    </i>
    <i>
      <x v="118"/>
    </i>
    <i>
      <x v="119"/>
    </i>
    <i>
      <x v="120"/>
    </i>
    <i>
      <x v="121"/>
    </i>
    <i>
      <x v="122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5"/>
    </i>
    <i>
      <x v="137"/>
    </i>
    <i>
      <x v="138"/>
    </i>
    <i>
      <x v="140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2"/>
    </i>
    <i>
      <x v="154"/>
    </i>
    <i>
      <x v="155"/>
    </i>
    <i>
      <x v="156"/>
    </i>
    <i>
      <x v="15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合計 / 合計額" fld="5" baseField="0" baseItem="0" numFmtId="6"/>
  </dataFields>
  <formats count="2">
    <format dxfId="10">
      <pivotArea dataOnly="0" labelOnly="1" fieldPosition="0">
        <references count="1">
          <reference field="1" count="0"/>
        </references>
      </pivotArea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995A58-3B86-4E8C-83DF-16EEF9F24BBA}" name="ピボットテーブル3" cacheId="1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>
  <location ref="A3:G17" firstHeaderRow="1" firstDataRow="2" firstDataCol="1"/>
  <pivotFields count="12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6">
        <item x="2"/>
        <item x="4"/>
        <item x="0"/>
        <item x="3"/>
        <item x="1"/>
        <item t="default"/>
      </items>
    </pivotField>
    <pivotField showAll="0"/>
    <pivotField numFmtId="6" showAll="0"/>
    <pivotField showAll="0"/>
    <pivotField dataField="1" numFmtId="6" showAll="0"/>
    <pivotField axis="axisRow" numFmtId="176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axis="axisRow" showAll="0">
      <items count="15">
        <item sd="0" x="0"/>
        <item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1"/>
    <field x="6"/>
  </rowFields>
  <rowItems count="13"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合計 / 合計額" fld="5" baseField="11" baseItem="1" numFmtId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63EEDC-CFD8-4F16-A6AB-E0DEB9151479}" name="テーブル1" displayName="テーブル1" ref="A4:F220" totalsRowShown="0" headerRowDxfId="14">
  <autoFilter ref="A4:F220" xr:uid="{D163EEDC-CFD8-4F16-A6AB-E0DEB9151479}"/>
  <sortState xmlns:xlrd2="http://schemas.microsoft.com/office/spreadsheetml/2017/richdata2" ref="A5:F220">
    <sortCondition ref="A4:A220"/>
  </sortState>
  <tableColumns count="6">
    <tableColumn id="1" xr3:uid="{A7F79D20-EF30-4C55-956C-5C6DC8E35D8B}" name="注文日" dataDxfId="13"/>
    <tableColumn id="2" xr3:uid="{C3DC655E-0E0D-4C13-A3C7-4D0B89D4CF99}" name="メーカー名"/>
    <tableColumn id="3" xr3:uid="{BFF2D7AC-627D-4C7A-B5A4-7C9E510333CA}" name="商品名"/>
    <tableColumn id="4" xr3:uid="{3EC60B8F-348C-4D59-94CA-4DA7AEC71445}" name="単価" dataDxfId="12" dataCellStyle="通貨"/>
    <tableColumn id="5" xr3:uid="{6294AF85-F1B3-47D0-84D2-C70F5CB96106}" name="数量"/>
    <tableColumn id="6" xr3:uid="{167BF812-513A-4AC3-B4B9-A0350B9AF636}" name="合計額" dataDxfId="1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EDD35E-D8D2-42A5-813E-F38F0291EC1F}" name="テーブル13" displayName="テーブル13" ref="A4:K220" totalsRowShown="0" headerRowDxfId="8">
  <autoFilter ref="A4:K220" xr:uid="{D163EEDC-CFD8-4F16-A6AB-E0DEB9151479}">
    <filterColumn colId="0">
      <filters>
        <dateGroupItem year="2022" month="1" day="1" dateTimeGrouping="day"/>
        <dateGroupItem year="2022" month="1" day="2" dateTimeGrouping="day"/>
        <dateGroupItem year="2022" month="1" day="3" dateTimeGrouping="day"/>
        <dateGroupItem year="2022" month="1" day="4" dateTimeGrouping="day"/>
        <dateGroupItem year="2022" month="1" day="6" dateTimeGrouping="day"/>
        <dateGroupItem year="2022" month="1" day="7" dateTimeGrouping="day"/>
        <dateGroupItem year="2022" month="2" day="1" dateTimeGrouping="day"/>
        <dateGroupItem year="2022" month="2" day="3" dateTimeGrouping="day"/>
        <dateGroupItem year="2022" month="2" day="4" dateTimeGrouping="day"/>
        <dateGroupItem year="2022" month="2" day="6" dateTimeGrouping="day"/>
        <dateGroupItem year="2022" month="2" day="7" dateTimeGrouping="day"/>
      </filters>
    </filterColumn>
  </autoFilter>
  <sortState xmlns:xlrd2="http://schemas.microsoft.com/office/spreadsheetml/2017/richdata2" ref="A5:G220">
    <sortCondition ref="A4:A220"/>
  </sortState>
  <tableColumns count="11">
    <tableColumn id="1" xr3:uid="{18F18D9C-4B39-470B-8462-D43727EA8DE9}" name="注文日" dataDxfId="7"/>
    <tableColumn id="2" xr3:uid="{2D8C36D8-E285-48FB-95B7-CBBE4E4626BB}" name="メーカー名"/>
    <tableColumn id="3" xr3:uid="{277E8964-9B06-438F-A78D-C4BA9E35ED42}" name="商品名"/>
    <tableColumn id="4" xr3:uid="{3C1D57D2-B862-4DAF-B116-5F8B89BD1085}" name="単価" dataDxfId="6" dataCellStyle="通貨"/>
    <tableColumn id="5" xr3:uid="{27CDF8C4-78FF-4797-831A-D404B1AD8501}" name="数量"/>
    <tableColumn id="6" xr3:uid="{13E4503E-A190-4B1E-A0B1-6E6B24BEA522}" name="合計額" dataDxfId="5">
      <calculatedColumnFormula>テーブル13[[#This Row],[単価]]*テーブル13[[#This Row],[数量]]</calculatedColumnFormula>
    </tableColumn>
    <tableColumn id="7" xr3:uid="{94568A7D-BDC4-4F46-A1B0-3B7F2F5FE6DC}" name="週" dataDxfId="4">
      <calculatedColumnFormula>WEEKNUM(テーブル13[[#This Row],[注文日]],1)-WEEKNUM(DATE(YEAR(テーブル13[[#This Row],[注文日]]),MONTH(テーブル13[[#This Row],[注文日]]),1),1)+1</calculatedColumnFormula>
    </tableColumn>
    <tableColumn id="8" xr3:uid="{2AE05FC3-D3CD-44E2-B86B-BC20094155C0}" name="WEEKNUM関数" dataDxfId="3">
      <calculatedColumnFormula>WEEKNUM(テーブル13[[#This Row],[注文日]],1)</calculatedColumnFormula>
    </tableColumn>
    <tableColumn id="9" xr3:uid="{5F8D6D99-DBE5-4437-8E69-FD86BAED2913}" name="WEEKNUM関数を調整" dataDxfId="2">
      <calculatedColumnFormula>WEEKNUM(DATE(YEAR(テーブル13[[#This Row],[注文日]]),MONTH(テーブル13[[#This Row],[注文日]]),1),1)</calculatedColumnFormula>
    </tableColumn>
    <tableColumn id="10" xr3:uid="{418749DE-6D45-47C8-B544-52F4AD620845}" name="引き算" dataDxfId="1">
      <calculatedColumnFormula>テーブル13[[#This Row],[WEEKNUM関数]]-テーブル13[[#This Row],[WEEKNUM関数を調整]]</calculatedColumnFormula>
    </tableColumn>
    <tableColumn id="11" xr3:uid="{02F4D05E-F94F-4142-9F5D-6D151FB67E73}" name="引き算の結果調整" dataDxfId="0">
      <calculatedColumnFormula>テーブル13[[#This Row],[引き算]]+1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9DAB-B5D8-457F-B9A4-513972C1B7AB}">
  <dimension ref="A1:F220"/>
  <sheetViews>
    <sheetView tabSelected="1" workbookViewId="0"/>
  </sheetViews>
  <sheetFormatPr defaultRowHeight="18" x14ac:dyDescent="0.55000000000000004"/>
  <cols>
    <col min="1" max="1" width="11.08203125" bestFit="1" customWidth="1"/>
    <col min="2" max="2" width="14.75" bestFit="1" customWidth="1"/>
    <col min="3" max="3" width="35.08203125" bestFit="1" customWidth="1"/>
    <col min="4" max="5" width="9.1640625" bestFit="1" customWidth="1"/>
    <col min="6" max="6" width="11" bestFit="1" customWidth="1"/>
  </cols>
  <sheetData>
    <row r="1" spans="1:6" ht="5" customHeight="1" x14ac:dyDescent="0.55000000000000004"/>
    <row r="2" spans="1:6" ht="26.5" x14ac:dyDescent="0.55000000000000004">
      <c r="A2" s="12" t="s">
        <v>0</v>
      </c>
      <c r="B2" s="12"/>
      <c r="C2" s="12"/>
      <c r="D2" s="12"/>
      <c r="E2" s="12"/>
      <c r="F2" s="12"/>
    </row>
    <row r="3" spans="1:6" ht="5" customHeight="1" x14ac:dyDescent="0.55000000000000004"/>
    <row r="4" spans="1:6" x14ac:dyDescent="0.5500000000000000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55000000000000004">
      <c r="A5" s="2">
        <v>43835</v>
      </c>
      <c r="B5" t="s">
        <v>16</v>
      </c>
      <c r="C5" t="s">
        <v>17</v>
      </c>
      <c r="D5" s="3">
        <v>3900</v>
      </c>
      <c r="E5">
        <v>9</v>
      </c>
      <c r="F5" s="4">
        <f>テーブル1[[#This Row],[単価]]*テーブル1[[#This Row],[数量]]</f>
        <v>35100</v>
      </c>
    </row>
    <row r="6" spans="1:6" x14ac:dyDescent="0.55000000000000004">
      <c r="A6" s="2">
        <v>43839</v>
      </c>
      <c r="B6" t="s">
        <v>19</v>
      </c>
      <c r="C6" t="s">
        <v>20</v>
      </c>
      <c r="D6" s="3">
        <v>12100</v>
      </c>
      <c r="E6">
        <v>2</v>
      </c>
      <c r="F6" s="4">
        <f>テーブル1[[#This Row],[単価]]*テーブル1[[#This Row],[数量]]</f>
        <v>24200</v>
      </c>
    </row>
    <row r="7" spans="1:6" x14ac:dyDescent="0.55000000000000004">
      <c r="A7" s="2">
        <v>43842</v>
      </c>
      <c r="B7" t="s">
        <v>7</v>
      </c>
      <c r="C7" t="s">
        <v>11</v>
      </c>
      <c r="D7" s="3">
        <v>13500</v>
      </c>
      <c r="E7">
        <v>9</v>
      </c>
      <c r="F7" s="4">
        <f>テーブル1[[#This Row],[単価]]*テーブル1[[#This Row],[数量]]</f>
        <v>121500</v>
      </c>
    </row>
    <row r="8" spans="1:6" x14ac:dyDescent="0.55000000000000004">
      <c r="A8" s="2">
        <v>43847</v>
      </c>
      <c r="B8" t="s">
        <v>9</v>
      </c>
      <c r="C8" t="s">
        <v>18</v>
      </c>
      <c r="D8" s="3">
        <v>6800</v>
      </c>
      <c r="E8">
        <v>6</v>
      </c>
      <c r="F8" s="4">
        <f>テーブル1[[#This Row],[単価]]*テーブル1[[#This Row],[数量]]</f>
        <v>40800</v>
      </c>
    </row>
    <row r="9" spans="1:6" x14ac:dyDescent="0.55000000000000004">
      <c r="A9" s="2">
        <v>43848</v>
      </c>
      <c r="B9" t="s">
        <v>7</v>
      </c>
      <c r="C9" t="s">
        <v>11</v>
      </c>
      <c r="D9" s="3">
        <v>13500</v>
      </c>
      <c r="E9">
        <v>5</v>
      </c>
      <c r="F9" s="4">
        <f>テーブル1[[#This Row],[単価]]*テーブル1[[#This Row],[数量]]</f>
        <v>67500</v>
      </c>
    </row>
    <row r="10" spans="1:6" x14ac:dyDescent="0.55000000000000004">
      <c r="A10" s="2">
        <v>43853</v>
      </c>
      <c r="B10" t="s">
        <v>9</v>
      </c>
      <c r="C10" t="s">
        <v>14</v>
      </c>
      <c r="D10" s="3">
        <v>9900</v>
      </c>
      <c r="E10">
        <v>2</v>
      </c>
      <c r="F10" s="4">
        <f>テーブル1[[#This Row],[単価]]*テーブル1[[#This Row],[数量]]</f>
        <v>19800</v>
      </c>
    </row>
    <row r="11" spans="1:6" x14ac:dyDescent="0.55000000000000004">
      <c r="A11" s="2">
        <v>43861</v>
      </c>
      <c r="B11" t="s">
        <v>7</v>
      </c>
      <c r="C11" t="s">
        <v>11</v>
      </c>
      <c r="D11" s="3">
        <v>13500</v>
      </c>
      <c r="E11">
        <v>7</v>
      </c>
      <c r="F11" s="4">
        <f>テーブル1[[#This Row],[単価]]*テーブル1[[#This Row],[数量]]</f>
        <v>94500</v>
      </c>
    </row>
    <row r="12" spans="1:6" x14ac:dyDescent="0.55000000000000004">
      <c r="A12" s="2">
        <v>43864</v>
      </c>
      <c r="B12" t="s">
        <v>19</v>
      </c>
      <c r="C12" t="s">
        <v>20</v>
      </c>
      <c r="D12" s="3">
        <v>12100</v>
      </c>
      <c r="E12">
        <v>2</v>
      </c>
      <c r="F12" s="4">
        <f>テーブル1[[#This Row],[単価]]*テーブル1[[#This Row],[数量]]</f>
        <v>24200</v>
      </c>
    </row>
    <row r="13" spans="1:6" x14ac:dyDescent="0.55000000000000004">
      <c r="A13" s="2">
        <v>43868</v>
      </c>
      <c r="B13" t="s">
        <v>7</v>
      </c>
      <c r="C13" t="s">
        <v>11</v>
      </c>
      <c r="D13" s="3">
        <v>13500</v>
      </c>
      <c r="E13">
        <v>9</v>
      </c>
      <c r="F13" s="4">
        <f>テーブル1[[#This Row],[単価]]*テーブル1[[#This Row],[数量]]</f>
        <v>121500</v>
      </c>
    </row>
    <row r="14" spans="1:6" x14ac:dyDescent="0.55000000000000004">
      <c r="A14" s="2">
        <v>43869</v>
      </c>
      <c r="B14" t="s">
        <v>9</v>
      </c>
      <c r="C14" t="s">
        <v>10</v>
      </c>
      <c r="D14" s="3">
        <v>7800</v>
      </c>
      <c r="E14">
        <v>3</v>
      </c>
      <c r="F14" s="4">
        <f>テーブル1[[#This Row],[単価]]*テーブル1[[#This Row],[数量]]</f>
        <v>23400</v>
      </c>
    </row>
    <row r="15" spans="1:6" x14ac:dyDescent="0.55000000000000004">
      <c r="A15" s="2">
        <v>43870</v>
      </c>
      <c r="B15" t="s">
        <v>16</v>
      </c>
      <c r="C15" t="s">
        <v>17</v>
      </c>
      <c r="D15" s="3">
        <v>3900</v>
      </c>
      <c r="E15">
        <v>10</v>
      </c>
      <c r="F15" s="4">
        <f>テーブル1[[#This Row],[単価]]*テーブル1[[#This Row],[数量]]</f>
        <v>39000</v>
      </c>
    </row>
    <row r="16" spans="1:6" x14ac:dyDescent="0.55000000000000004">
      <c r="A16" s="2">
        <v>43877</v>
      </c>
      <c r="B16" t="s">
        <v>9</v>
      </c>
      <c r="C16" t="s">
        <v>14</v>
      </c>
      <c r="D16" s="3">
        <v>9900</v>
      </c>
      <c r="E16">
        <v>4</v>
      </c>
      <c r="F16" s="4">
        <f>テーブル1[[#This Row],[単価]]*テーブル1[[#This Row],[数量]]</f>
        <v>39600</v>
      </c>
    </row>
    <row r="17" spans="1:6" x14ac:dyDescent="0.55000000000000004">
      <c r="A17" s="2">
        <v>43886</v>
      </c>
      <c r="B17" t="s">
        <v>9</v>
      </c>
      <c r="C17" t="s">
        <v>10</v>
      </c>
      <c r="D17" s="3">
        <v>7800</v>
      </c>
      <c r="E17">
        <v>4</v>
      </c>
      <c r="F17" s="4">
        <f>テーブル1[[#This Row],[単価]]*テーブル1[[#This Row],[数量]]</f>
        <v>31200</v>
      </c>
    </row>
    <row r="18" spans="1:6" x14ac:dyDescent="0.55000000000000004">
      <c r="A18" s="2">
        <v>43886</v>
      </c>
      <c r="B18" t="s">
        <v>9</v>
      </c>
      <c r="C18" t="s">
        <v>18</v>
      </c>
      <c r="D18" s="3">
        <v>6800</v>
      </c>
      <c r="E18">
        <v>2</v>
      </c>
      <c r="F18" s="4">
        <f>テーブル1[[#This Row],[単価]]*テーブル1[[#This Row],[数量]]</f>
        <v>13600</v>
      </c>
    </row>
    <row r="19" spans="1:6" x14ac:dyDescent="0.55000000000000004">
      <c r="A19" s="2">
        <v>43886</v>
      </c>
      <c r="B19" t="s">
        <v>9</v>
      </c>
      <c r="C19" t="s">
        <v>14</v>
      </c>
      <c r="D19" s="3">
        <v>9900</v>
      </c>
      <c r="E19">
        <v>6</v>
      </c>
      <c r="F19" s="4">
        <f>テーブル1[[#This Row],[単価]]*テーブル1[[#This Row],[数量]]</f>
        <v>59400</v>
      </c>
    </row>
    <row r="20" spans="1:6" x14ac:dyDescent="0.55000000000000004">
      <c r="A20" s="2">
        <v>43890</v>
      </c>
      <c r="B20" t="s">
        <v>12</v>
      </c>
      <c r="C20" t="s">
        <v>15</v>
      </c>
      <c r="D20" s="3">
        <v>16500</v>
      </c>
      <c r="E20">
        <v>6</v>
      </c>
      <c r="F20" s="4">
        <f>テーブル1[[#This Row],[単価]]*テーブル1[[#This Row],[数量]]</f>
        <v>99000</v>
      </c>
    </row>
    <row r="21" spans="1:6" x14ac:dyDescent="0.55000000000000004">
      <c r="A21" s="2">
        <v>43894</v>
      </c>
      <c r="B21" t="s">
        <v>9</v>
      </c>
      <c r="C21" t="s">
        <v>18</v>
      </c>
      <c r="D21" s="3">
        <v>6800</v>
      </c>
      <c r="E21">
        <v>10</v>
      </c>
      <c r="F21" s="4">
        <f>テーブル1[[#This Row],[単価]]*テーブル1[[#This Row],[数量]]</f>
        <v>68000</v>
      </c>
    </row>
    <row r="22" spans="1:6" x14ac:dyDescent="0.55000000000000004">
      <c r="A22" s="2">
        <v>43896</v>
      </c>
      <c r="B22" t="s">
        <v>7</v>
      </c>
      <c r="C22" t="s">
        <v>11</v>
      </c>
      <c r="D22" s="3">
        <v>13500</v>
      </c>
      <c r="E22">
        <v>9</v>
      </c>
      <c r="F22" s="4">
        <f>テーブル1[[#This Row],[単価]]*テーブル1[[#This Row],[数量]]</f>
        <v>121500</v>
      </c>
    </row>
    <row r="23" spans="1:6" x14ac:dyDescent="0.55000000000000004">
      <c r="A23" s="2">
        <v>43897</v>
      </c>
      <c r="B23" t="s">
        <v>12</v>
      </c>
      <c r="C23" t="s">
        <v>13</v>
      </c>
      <c r="D23" s="3">
        <v>7150</v>
      </c>
      <c r="E23">
        <v>1</v>
      </c>
      <c r="F23" s="4">
        <f>テーブル1[[#This Row],[単価]]*テーブル1[[#This Row],[数量]]</f>
        <v>7150</v>
      </c>
    </row>
    <row r="24" spans="1:6" x14ac:dyDescent="0.55000000000000004">
      <c r="A24" s="2">
        <v>43900</v>
      </c>
      <c r="B24" t="s">
        <v>7</v>
      </c>
      <c r="C24" t="s">
        <v>8</v>
      </c>
      <c r="D24" s="3">
        <v>5500</v>
      </c>
      <c r="E24">
        <v>2</v>
      </c>
      <c r="F24" s="4">
        <f>テーブル1[[#This Row],[単価]]*テーブル1[[#This Row],[数量]]</f>
        <v>11000</v>
      </c>
    </row>
    <row r="25" spans="1:6" x14ac:dyDescent="0.55000000000000004">
      <c r="A25" s="2">
        <v>43903</v>
      </c>
      <c r="B25" t="s">
        <v>12</v>
      </c>
      <c r="C25" t="s">
        <v>13</v>
      </c>
      <c r="D25" s="3">
        <v>7150</v>
      </c>
      <c r="E25">
        <v>6</v>
      </c>
      <c r="F25" s="4">
        <f>テーブル1[[#This Row],[単価]]*テーブル1[[#This Row],[数量]]</f>
        <v>42900</v>
      </c>
    </row>
    <row r="26" spans="1:6" x14ac:dyDescent="0.55000000000000004">
      <c r="A26" s="2">
        <v>43908</v>
      </c>
      <c r="B26" t="s">
        <v>19</v>
      </c>
      <c r="C26" t="s">
        <v>20</v>
      </c>
      <c r="D26" s="3">
        <v>12100</v>
      </c>
      <c r="E26">
        <v>4</v>
      </c>
      <c r="F26" s="4">
        <f>テーブル1[[#This Row],[単価]]*テーブル1[[#This Row],[数量]]</f>
        <v>48400</v>
      </c>
    </row>
    <row r="27" spans="1:6" x14ac:dyDescent="0.55000000000000004">
      <c r="A27" s="2">
        <v>43914</v>
      </c>
      <c r="B27" t="s">
        <v>12</v>
      </c>
      <c r="C27" t="s">
        <v>13</v>
      </c>
      <c r="D27" s="3">
        <v>7150</v>
      </c>
      <c r="E27">
        <v>2</v>
      </c>
      <c r="F27" s="4">
        <f>テーブル1[[#This Row],[単価]]*テーブル1[[#This Row],[数量]]</f>
        <v>14300</v>
      </c>
    </row>
    <row r="28" spans="1:6" x14ac:dyDescent="0.55000000000000004">
      <c r="A28" s="2">
        <v>43917</v>
      </c>
      <c r="B28" t="s">
        <v>9</v>
      </c>
      <c r="C28" t="s">
        <v>18</v>
      </c>
      <c r="D28" s="3">
        <v>6800</v>
      </c>
      <c r="E28">
        <v>8</v>
      </c>
      <c r="F28" s="4">
        <f>テーブル1[[#This Row],[単価]]*テーブル1[[#This Row],[数量]]</f>
        <v>54400</v>
      </c>
    </row>
    <row r="29" spans="1:6" x14ac:dyDescent="0.55000000000000004">
      <c r="A29" s="2">
        <v>43920</v>
      </c>
      <c r="B29" t="s">
        <v>9</v>
      </c>
      <c r="C29" t="s">
        <v>14</v>
      </c>
      <c r="D29" s="3">
        <v>9900</v>
      </c>
      <c r="E29">
        <v>1</v>
      </c>
      <c r="F29" s="4">
        <f>テーブル1[[#This Row],[単価]]*テーブル1[[#This Row],[数量]]</f>
        <v>9900</v>
      </c>
    </row>
    <row r="30" spans="1:6" x14ac:dyDescent="0.55000000000000004">
      <c r="A30" s="2">
        <v>43922</v>
      </c>
      <c r="B30" t="s">
        <v>19</v>
      </c>
      <c r="C30" t="s">
        <v>20</v>
      </c>
      <c r="D30" s="3">
        <v>12100</v>
      </c>
      <c r="E30">
        <v>10</v>
      </c>
      <c r="F30" s="4">
        <f>テーブル1[[#This Row],[単価]]*テーブル1[[#This Row],[数量]]</f>
        <v>121000</v>
      </c>
    </row>
    <row r="31" spans="1:6" x14ac:dyDescent="0.55000000000000004">
      <c r="A31" s="2">
        <v>43927</v>
      </c>
      <c r="B31" t="s">
        <v>7</v>
      </c>
      <c r="C31" t="s">
        <v>8</v>
      </c>
      <c r="D31" s="3">
        <v>5500</v>
      </c>
      <c r="E31">
        <v>8</v>
      </c>
      <c r="F31" s="4">
        <f>テーブル1[[#This Row],[単価]]*テーブル1[[#This Row],[数量]]</f>
        <v>44000</v>
      </c>
    </row>
    <row r="32" spans="1:6" x14ac:dyDescent="0.55000000000000004">
      <c r="A32" s="2">
        <v>43927</v>
      </c>
      <c r="B32" t="s">
        <v>9</v>
      </c>
      <c r="C32" t="s">
        <v>18</v>
      </c>
      <c r="D32" s="3">
        <v>6800</v>
      </c>
      <c r="E32">
        <v>10</v>
      </c>
      <c r="F32" s="4">
        <f>テーブル1[[#This Row],[単価]]*テーブル1[[#This Row],[数量]]</f>
        <v>68000</v>
      </c>
    </row>
    <row r="33" spans="1:6" x14ac:dyDescent="0.55000000000000004">
      <c r="A33" s="2">
        <v>43928</v>
      </c>
      <c r="B33" t="s">
        <v>19</v>
      </c>
      <c r="C33" t="s">
        <v>20</v>
      </c>
      <c r="D33" s="3">
        <v>12100</v>
      </c>
      <c r="E33">
        <v>3</v>
      </c>
      <c r="F33" s="4">
        <f>テーブル1[[#This Row],[単価]]*テーブル1[[#This Row],[数量]]</f>
        <v>36300</v>
      </c>
    </row>
    <row r="34" spans="1:6" x14ac:dyDescent="0.55000000000000004">
      <c r="A34" s="2">
        <v>43934</v>
      </c>
      <c r="B34" t="s">
        <v>9</v>
      </c>
      <c r="C34" t="s">
        <v>10</v>
      </c>
      <c r="D34" s="3">
        <v>7800</v>
      </c>
      <c r="E34">
        <v>9</v>
      </c>
      <c r="F34" s="4">
        <f>テーブル1[[#This Row],[単価]]*テーブル1[[#This Row],[数量]]</f>
        <v>70200</v>
      </c>
    </row>
    <row r="35" spans="1:6" x14ac:dyDescent="0.55000000000000004">
      <c r="A35" s="2">
        <v>43937</v>
      </c>
      <c r="B35" t="s">
        <v>9</v>
      </c>
      <c r="C35" t="s">
        <v>10</v>
      </c>
      <c r="D35" s="3">
        <v>7800</v>
      </c>
      <c r="E35">
        <v>2</v>
      </c>
      <c r="F35" s="4">
        <f>テーブル1[[#This Row],[単価]]*テーブル1[[#This Row],[数量]]</f>
        <v>15600</v>
      </c>
    </row>
    <row r="36" spans="1:6" x14ac:dyDescent="0.55000000000000004">
      <c r="A36" s="2">
        <v>43945</v>
      </c>
      <c r="B36" t="s">
        <v>9</v>
      </c>
      <c r="C36" t="s">
        <v>14</v>
      </c>
      <c r="D36" s="3">
        <v>9900</v>
      </c>
      <c r="E36">
        <v>3</v>
      </c>
      <c r="F36" s="4">
        <f>テーブル1[[#This Row],[単価]]*テーブル1[[#This Row],[数量]]</f>
        <v>29700</v>
      </c>
    </row>
    <row r="37" spans="1:6" x14ac:dyDescent="0.55000000000000004">
      <c r="A37" s="2">
        <v>43954</v>
      </c>
      <c r="B37" t="s">
        <v>7</v>
      </c>
      <c r="C37" t="s">
        <v>11</v>
      </c>
      <c r="D37" s="3">
        <v>13500</v>
      </c>
      <c r="E37">
        <v>1</v>
      </c>
      <c r="F37" s="4">
        <f>テーブル1[[#This Row],[単価]]*テーブル1[[#This Row],[数量]]</f>
        <v>13500</v>
      </c>
    </row>
    <row r="38" spans="1:6" x14ac:dyDescent="0.55000000000000004">
      <c r="A38" s="2">
        <v>43958</v>
      </c>
      <c r="B38" t="s">
        <v>12</v>
      </c>
      <c r="C38" t="s">
        <v>15</v>
      </c>
      <c r="D38" s="3">
        <v>16500</v>
      </c>
      <c r="E38">
        <v>5</v>
      </c>
      <c r="F38" s="4">
        <f>テーブル1[[#This Row],[単価]]*テーブル1[[#This Row],[数量]]</f>
        <v>82500</v>
      </c>
    </row>
    <row r="39" spans="1:6" x14ac:dyDescent="0.55000000000000004">
      <c r="A39" s="2">
        <v>43962</v>
      </c>
      <c r="B39" t="s">
        <v>7</v>
      </c>
      <c r="C39" t="s">
        <v>11</v>
      </c>
      <c r="D39" s="3">
        <v>13500</v>
      </c>
      <c r="E39">
        <v>10</v>
      </c>
      <c r="F39" s="4">
        <f>テーブル1[[#This Row],[単価]]*テーブル1[[#This Row],[数量]]</f>
        <v>135000</v>
      </c>
    </row>
    <row r="40" spans="1:6" x14ac:dyDescent="0.55000000000000004">
      <c r="A40" s="2">
        <v>43975</v>
      </c>
      <c r="B40" t="s">
        <v>7</v>
      </c>
      <c r="C40" t="s">
        <v>11</v>
      </c>
      <c r="D40" s="3">
        <v>13500</v>
      </c>
      <c r="E40">
        <v>6</v>
      </c>
      <c r="F40" s="4">
        <f>テーブル1[[#This Row],[単価]]*テーブル1[[#This Row],[数量]]</f>
        <v>81000</v>
      </c>
    </row>
    <row r="41" spans="1:6" x14ac:dyDescent="0.55000000000000004">
      <c r="A41" s="2">
        <v>43980</v>
      </c>
      <c r="B41" t="s">
        <v>16</v>
      </c>
      <c r="C41" t="s">
        <v>17</v>
      </c>
      <c r="D41" s="3">
        <v>3900</v>
      </c>
      <c r="E41">
        <v>1</v>
      </c>
      <c r="F41" s="4">
        <f>テーブル1[[#This Row],[単価]]*テーブル1[[#This Row],[数量]]</f>
        <v>3900</v>
      </c>
    </row>
    <row r="42" spans="1:6" x14ac:dyDescent="0.55000000000000004">
      <c r="A42" s="2">
        <v>43982</v>
      </c>
      <c r="B42" t="s">
        <v>9</v>
      </c>
      <c r="C42" t="s">
        <v>14</v>
      </c>
      <c r="D42" s="3">
        <v>9900</v>
      </c>
      <c r="E42">
        <v>2</v>
      </c>
      <c r="F42" s="4">
        <f>テーブル1[[#This Row],[単価]]*テーブル1[[#This Row],[数量]]</f>
        <v>19800</v>
      </c>
    </row>
    <row r="43" spans="1:6" x14ac:dyDescent="0.55000000000000004">
      <c r="A43" s="2">
        <v>43991</v>
      </c>
      <c r="B43" t="s">
        <v>16</v>
      </c>
      <c r="C43" t="s">
        <v>17</v>
      </c>
      <c r="D43" s="3">
        <v>3900</v>
      </c>
      <c r="E43">
        <v>1</v>
      </c>
      <c r="F43" s="4">
        <f>テーブル1[[#This Row],[単価]]*テーブル1[[#This Row],[数量]]</f>
        <v>3900</v>
      </c>
    </row>
    <row r="44" spans="1:6" x14ac:dyDescent="0.55000000000000004">
      <c r="A44" s="2">
        <v>43995</v>
      </c>
      <c r="B44" t="s">
        <v>12</v>
      </c>
      <c r="C44" t="s">
        <v>13</v>
      </c>
      <c r="D44" s="3">
        <v>7150</v>
      </c>
      <c r="E44">
        <v>8</v>
      </c>
      <c r="F44" s="4">
        <f>テーブル1[[#This Row],[単価]]*テーブル1[[#This Row],[数量]]</f>
        <v>57200</v>
      </c>
    </row>
    <row r="45" spans="1:6" x14ac:dyDescent="0.55000000000000004">
      <c r="A45" s="2">
        <v>43997</v>
      </c>
      <c r="B45" t="s">
        <v>12</v>
      </c>
      <c r="C45" t="s">
        <v>15</v>
      </c>
      <c r="D45" s="3">
        <v>16500</v>
      </c>
      <c r="E45">
        <v>7</v>
      </c>
      <c r="F45" s="4">
        <f>テーブル1[[#This Row],[単価]]*テーブル1[[#This Row],[数量]]</f>
        <v>115500</v>
      </c>
    </row>
    <row r="46" spans="1:6" x14ac:dyDescent="0.55000000000000004">
      <c r="A46" s="2">
        <v>44000</v>
      </c>
      <c r="B46" t="s">
        <v>19</v>
      </c>
      <c r="C46" t="s">
        <v>20</v>
      </c>
      <c r="D46" s="3">
        <v>12100</v>
      </c>
      <c r="E46">
        <v>10</v>
      </c>
      <c r="F46" s="4">
        <f>テーブル1[[#This Row],[単価]]*テーブル1[[#This Row],[数量]]</f>
        <v>121000</v>
      </c>
    </row>
    <row r="47" spans="1:6" x14ac:dyDescent="0.55000000000000004">
      <c r="A47" s="2">
        <v>44016</v>
      </c>
      <c r="B47" t="s">
        <v>12</v>
      </c>
      <c r="C47" t="s">
        <v>15</v>
      </c>
      <c r="D47" s="3">
        <v>16500</v>
      </c>
      <c r="E47">
        <v>4</v>
      </c>
      <c r="F47" s="4">
        <f>テーブル1[[#This Row],[単価]]*テーブル1[[#This Row],[数量]]</f>
        <v>66000</v>
      </c>
    </row>
    <row r="48" spans="1:6" x14ac:dyDescent="0.55000000000000004">
      <c r="A48" s="2">
        <v>44021</v>
      </c>
      <c r="B48" t="s">
        <v>12</v>
      </c>
      <c r="C48" t="s">
        <v>13</v>
      </c>
      <c r="D48" s="3">
        <v>7150</v>
      </c>
      <c r="E48">
        <v>1</v>
      </c>
      <c r="F48" s="4">
        <f>テーブル1[[#This Row],[単価]]*テーブル1[[#This Row],[数量]]</f>
        <v>7150</v>
      </c>
    </row>
    <row r="49" spans="1:6" x14ac:dyDescent="0.55000000000000004">
      <c r="A49" s="2">
        <v>44026</v>
      </c>
      <c r="B49" t="s">
        <v>19</v>
      </c>
      <c r="C49" t="s">
        <v>20</v>
      </c>
      <c r="D49" s="3">
        <v>12100</v>
      </c>
      <c r="E49">
        <v>8</v>
      </c>
      <c r="F49" s="4">
        <f>テーブル1[[#This Row],[単価]]*テーブル1[[#This Row],[数量]]</f>
        <v>96800</v>
      </c>
    </row>
    <row r="50" spans="1:6" x14ac:dyDescent="0.55000000000000004">
      <c r="A50" s="2">
        <v>44031</v>
      </c>
      <c r="B50" t="s">
        <v>9</v>
      </c>
      <c r="C50" t="s">
        <v>18</v>
      </c>
      <c r="D50" s="3">
        <v>6800</v>
      </c>
      <c r="E50">
        <v>4</v>
      </c>
      <c r="F50" s="4">
        <f>テーブル1[[#This Row],[単価]]*テーブル1[[#This Row],[数量]]</f>
        <v>27200</v>
      </c>
    </row>
    <row r="51" spans="1:6" x14ac:dyDescent="0.55000000000000004">
      <c r="A51" s="2">
        <v>44032</v>
      </c>
      <c r="B51" t="s">
        <v>12</v>
      </c>
      <c r="C51" t="s">
        <v>15</v>
      </c>
      <c r="D51" s="3">
        <v>16500</v>
      </c>
      <c r="E51">
        <v>1</v>
      </c>
      <c r="F51" s="4">
        <f>テーブル1[[#This Row],[単価]]*テーブル1[[#This Row],[数量]]</f>
        <v>16500</v>
      </c>
    </row>
    <row r="52" spans="1:6" x14ac:dyDescent="0.55000000000000004">
      <c r="A52" s="2">
        <v>44034</v>
      </c>
      <c r="B52" t="s">
        <v>7</v>
      </c>
      <c r="C52" t="s">
        <v>8</v>
      </c>
      <c r="D52" s="3">
        <v>5500</v>
      </c>
      <c r="E52">
        <v>1</v>
      </c>
      <c r="F52" s="4">
        <f>テーブル1[[#This Row],[単価]]*テーブル1[[#This Row],[数量]]</f>
        <v>5500</v>
      </c>
    </row>
    <row r="53" spans="1:6" x14ac:dyDescent="0.55000000000000004">
      <c r="A53" s="2">
        <v>44036</v>
      </c>
      <c r="B53" t="s">
        <v>12</v>
      </c>
      <c r="C53" t="s">
        <v>13</v>
      </c>
      <c r="D53" s="3">
        <v>7150</v>
      </c>
      <c r="E53">
        <v>9</v>
      </c>
      <c r="F53" s="4">
        <f>テーブル1[[#This Row],[単価]]*テーブル1[[#This Row],[数量]]</f>
        <v>64350</v>
      </c>
    </row>
    <row r="54" spans="1:6" x14ac:dyDescent="0.55000000000000004">
      <c r="A54" s="2">
        <v>44039</v>
      </c>
      <c r="B54" t="s">
        <v>12</v>
      </c>
      <c r="C54" t="s">
        <v>13</v>
      </c>
      <c r="D54" s="3">
        <v>7150</v>
      </c>
      <c r="E54">
        <v>1</v>
      </c>
      <c r="F54" s="4">
        <f>テーブル1[[#This Row],[単価]]*テーブル1[[#This Row],[数量]]</f>
        <v>7150</v>
      </c>
    </row>
    <row r="55" spans="1:6" x14ac:dyDescent="0.55000000000000004">
      <c r="A55" s="2">
        <v>44064</v>
      </c>
      <c r="B55" t="s">
        <v>7</v>
      </c>
      <c r="C55" t="s">
        <v>8</v>
      </c>
      <c r="D55" s="3">
        <v>5500</v>
      </c>
      <c r="E55">
        <v>1</v>
      </c>
      <c r="F55" s="4">
        <f>テーブル1[[#This Row],[単価]]*テーブル1[[#This Row],[数量]]</f>
        <v>5500</v>
      </c>
    </row>
    <row r="56" spans="1:6" x14ac:dyDescent="0.55000000000000004">
      <c r="A56" s="2">
        <v>44075</v>
      </c>
      <c r="B56" t="s">
        <v>7</v>
      </c>
      <c r="C56" t="s">
        <v>8</v>
      </c>
      <c r="D56" s="3">
        <v>5500</v>
      </c>
      <c r="E56">
        <v>3</v>
      </c>
      <c r="F56" s="4">
        <f>テーブル1[[#This Row],[単価]]*テーブル1[[#This Row],[数量]]</f>
        <v>16500</v>
      </c>
    </row>
    <row r="57" spans="1:6" x14ac:dyDescent="0.55000000000000004">
      <c r="A57" s="2">
        <v>44080</v>
      </c>
      <c r="B57" t="s">
        <v>19</v>
      </c>
      <c r="C57" t="s">
        <v>20</v>
      </c>
      <c r="D57" s="3">
        <v>12100</v>
      </c>
      <c r="E57">
        <v>9</v>
      </c>
      <c r="F57" s="4">
        <f>テーブル1[[#This Row],[単価]]*テーブル1[[#This Row],[数量]]</f>
        <v>108900</v>
      </c>
    </row>
    <row r="58" spans="1:6" x14ac:dyDescent="0.55000000000000004">
      <c r="A58" s="2">
        <v>44082</v>
      </c>
      <c r="B58" t="s">
        <v>19</v>
      </c>
      <c r="C58" t="s">
        <v>20</v>
      </c>
      <c r="D58" s="3">
        <v>12100</v>
      </c>
      <c r="E58">
        <v>6</v>
      </c>
      <c r="F58" s="4">
        <f>テーブル1[[#This Row],[単価]]*テーブル1[[#This Row],[数量]]</f>
        <v>72600</v>
      </c>
    </row>
    <row r="59" spans="1:6" x14ac:dyDescent="0.55000000000000004">
      <c r="A59" s="2">
        <v>44091</v>
      </c>
      <c r="B59" t="s">
        <v>9</v>
      </c>
      <c r="C59" t="s">
        <v>18</v>
      </c>
      <c r="D59" s="3">
        <v>6800</v>
      </c>
      <c r="E59">
        <v>1</v>
      </c>
      <c r="F59" s="4">
        <f>テーブル1[[#This Row],[単価]]*テーブル1[[#This Row],[数量]]</f>
        <v>6800</v>
      </c>
    </row>
    <row r="60" spans="1:6" x14ac:dyDescent="0.55000000000000004">
      <c r="A60" s="2">
        <v>44103</v>
      </c>
      <c r="B60" t="s">
        <v>12</v>
      </c>
      <c r="C60" t="s">
        <v>15</v>
      </c>
      <c r="D60" s="3">
        <v>16500</v>
      </c>
      <c r="E60">
        <v>7</v>
      </c>
      <c r="F60" s="4">
        <f>テーブル1[[#This Row],[単価]]*テーブル1[[#This Row],[数量]]</f>
        <v>115500</v>
      </c>
    </row>
    <row r="61" spans="1:6" x14ac:dyDescent="0.55000000000000004">
      <c r="A61" s="2">
        <v>44113</v>
      </c>
      <c r="B61" t="s">
        <v>16</v>
      </c>
      <c r="C61" t="s">
        <v>17</v>
      </c>
      <c r="D61" s="3">
        <v>3900</v>
      </c>
      <c r="E61">
        <v>6</v>
      </c>
      <c r="F61" s="4">
        <f>テーブル1[[#This Row],[単価]]*テーブル1[[#This Row],[数量]]</f>
        <v>23400</v>
      </c>
    </row>
    <row r="62" spans="1:6" x14ac:dyDescent="0.55000000000000004">
      <c r="A62" s="2">
        <v>44118</v>
      </c>
      <c r="B62" t="s">
        <v>16</v>
      </c>
      <c r="C62" t="s">
        <v>17</v>
      </c>
      <c r="D62" s="3">
        <v>3900</v>
      </c>
      <c r="E62">
        <v>6</v>
      </c>
      <c r="F62" s="4">
        <f>テーブル1[[#This Row],[単価]]*テーブル1[[#This Row],[数量]]</f>
        <v>23400</v>
      </c>
    </row>
    <row r="63" spans="1:6" x14ac:dyDescent="0.55000000000000004">
      <c r="A63" s="2">
        <v>44118</v>
      </c>
      <c r="B63" t="s">
        <v>12</v>
      </c>
      <c r="C63" t="s">
        <v>15</v>
      </c>
      <c r="D63" s="3">
        <v>16500</v>
      </c>
      <c r="E63">
        <v>7</v>
      </c>
      <c r="F63" s="4">
        <f>テーブル1[[#This Row],[単価]]*テーブル1[[#This Row],[数量]]</f>
        <v>115500</v>
      </c>
    </row>
    <row r="64" spans="1:6" x14ac:dyDescent="0.55000000000000004">
      <c r="A64" s="2">
        <v>44122</v>
      </c>
      <c r="B64" t="s">
        <v>19</v>
      </c>
      <c r="C64" t="s">
        <v>20</v>
      </c>
      <c r="D64" s="3">
        <v>12100</v>
      </c>
      <c r="E64">
        <v>7</v>
      </c>
      <c r="F64" s="4">
        <f>テーブル1[[#This Row],[単価]]*テーブル1[[#This Row],[数量]]</f>
        <v>84700</v>
      </c>
    </row>
    <row r="65" spans="1:6" x14ac:dyDescent="0.55000000000000004">
      <c r="A65" s="2">
        <v>44131</v>
      </c>
      <c r="B65" t="s">
        <v>9</v>
      </c>
      <c r="C65" t="s">
        <v>10</v>
      </c>
      <c r="D65" s="3">
        <v>7800</v>
      </c>
      <c r="E65">
        <v>2</v>
      </c>
      <c r="F65" s="4">
        <f>テーブル1[[#This Row],[単価]]*テーブル1[[#This Row],[数量]]</f>
        <v>15600</v>
      </c>
    </row>
    <row r="66" spans="1:6" x14ac:dyDescent="0.55000000000000004">
      <c r="A66" s="2">
        <v>44134</v>
      </c>
      <c r="B66" t="s">
        <v>16</v>
      </c>
      <c r="C66" t="s">
        <v>17</v>
      </c>
      <c r="D66" s="3">
        <v>3900</v>
      </c>
      <c r="E66">
        <v>7</v>
      </c>
      <c r="F66" s="4">
        <f>テーブル1[[#This Row],[単価]]*テーブル1[[#This Row],[数量]]</f>
        <v>27300</v>
      </c>
    </row>
    <row r="67" spans="1:6" x14ac:dyDescent="0.55000000000000004">
      <c r="A67" s="2">
        <v>44135</v>
      </c>
      <c r="B67" t="s">
        <v>12</v>
      </c>
      <c r="C67" t="s">
        <v>13</v>
      </c>
      <c r="D67" s="3">
        <v>7150</v>
      </c>
      <c r="E67">
        <v>4</v>
      </c>
      <c r="F67" s="4">
        <f>テーブル1[[#This Row],[単価]]*テーブル1[[#This Row],[数量]]</f>
        <v>28600</v>
      </c>
    </row>
    <row r="68" spans="1:6" x14ac:dyDescent="0.55000000000000004">
      <c r="A68" s="2">
        <v>44146</v>
      </c>
      <c r="B68" t="s">
        <v>9</v>
      </c>
      <c r="C68" t="s">
        <v>10</v>
      </c>
      <c r="D68" s="3">
        <v>7800</v>
      </c>
      <c r="E68">
        <v>7</v>
      </c>
      <c r="F68" s="4">
        <f>テーブル1[[#This Row],[単価]]*テーブル1[[#This Row],[数量]]</f>
        <v>54600</v>
      </c>
    </row>
    <row r="69" spans="1:6" x14ac:dyDescent="0.55000000000000004">
      <c r="A69" s="2">
        <v>44146</v>
      </c>
      <c r="B69" t="s">
        <v>9</v>
      </c>
      <c r="C69" t="s">
        <v>10</v>
      </c>
      <c r="D69" s="3">
        <v>7800</v>
      </c>
      <c r="E69">
        <v>5</v>
      </c>
      <c r="F69" s="4">
        <f>テーブル1[[#This Row],[単価]]*テーブル1[[#This Row],[数量]]</f>
        <v>39000</v>
      </c>
    </row>
    <row r="70" spans="1:6" x14ac:dyDescent="0.55000000000000004">
      <c r="A70" s="2">
        <v>44156</v>
      </c>
      <c r="B70" t="s">
        <v>12</v>
      </c>
      <c r="C70" t="s">
        <v>13</v>
      </c>
      <c r="D70" s="3">
        <v>7150</v>
      </c>
      <c r="E70">
        <v>5</v>
      </c>
      <c r="F70" s="4">
        <f>テーブル1[[#This Row],[単価]]*テーブル1[[#This Row],[数量]]</f>
        <v>35750</v>
      </c>
    </row>
    <row r="71" spans="1:6" x14ac:dyDescent="0.55000000000000004">
      <c r="A71" s="2">
        <v>44162</v>
      </c>
      <c r="B71" t="s">
        <v>9</v>
      </c>
      <c r="C71" t="s">
        <v>14</v>
      </c>
      <c r="D71" s="3">
        <v>9900</v>
      </c>
      <c r="E71">
        <v>3</v>
      </c>
      <c r="F71" s="4">
        <f>テーブル1[[#This Row],[単価]]*テーブル1[[#This Row],[数量]]</f>
        <v>29700</v>
      </c>
    </row>
    <row r="72" spans="1:6" x14ac:dyDescent="0.55000000000000004">
      <c r="A72" s="2">
        <v>44169</v>
      </c>
      <c r="B72" t="s">
        <v>12</v>
      </c>
      <c r="C72" t="s">
        <v>15</v>
      </c>
      <c r="D72" s="3">
        <v>16500</v>
      </c>
      <c r="E72">
        <v>1</v>
      </c>
      <c r="F72" s="4">
        <f>テーブル1[[#This Row],[単価]]*テーブル1[[#This Row],[数量]]</f>
        <v>16500</v>
      </c>
    </row>
    <row r="73" spans="1:6" x14ac:dyDescent="0.55000000000000004">
      <c r="A73" s="2">
        <v>44171</v>
      </c>
      <c r="B73" t="s">
        <v>7</v>
      </c>
      <c r="C73" t="s">
        <v>11</v>
      </c>
      <c r="D73" s="3">
        <v>13500</v>
      </c>
      <c r="E73">
        <v>2</v>
      </c>
      <c r="F73" s="4">
        <f>テーブル1[[#This Row],[単価]]*テーブル1[[#This Row],[数量]]</f>
        <v>27000</v>
      </c>
    </row>
    <row r="74" spans="1:6" x14ac:dyDescent="0.55000000000000004">
      <c r="A74" s="2">
        <v>44181</v>
      </c>
      <c r="B74" t="s">
        <v>12</v>
      </c>
      <c r="C74" t="s">
        <v>15</v>
      </c>
      <c r="D74" s="3">
        <v>16500</v>
      </c>
      <c r="E74">
        <v>1</v>
      </c>
      <c r="F74" s="4">
        <f>テーブル1[[#This Row],[単価]]*テーブル1[[#This Row],[数量]]</f>
        <v>16500</v>
      </c>
    </row>
    <row r="75" spans="1:6" x14ac:dyDescent="0.55000000000000004">
      <c r="A75" s="2">
        <v>44184</v>
      </c>
      <c r="B75" t="s">
        <v>7</v>
      </c>
      <c r="C75" t="s">
        <v>8</v>
      </c>
      <c r="D75" s="3">
        <v>5500</v>
      </c>
      <c r="E75">
        <v>4</v>
      </c>
      <c r="F75" s="4">
        <f>テーブル1[[#This Row],[単価]]*テーブル1[[#This Row],[数量]]</f>
        <v>22000</v>
      </c>
    </row>
    <row r="76" spans="1:6" x14ac:dyDescent="0.55000000000000004">
      <c r="A76" s="2">
        <v>44186</v>
      </c>
      <c r="B76" t="s">
        <v>9</v>
      </c>
      <c r="C76" t="s">
        <v>14</v>
      </c>
      <c r="D76" s="3">
        <v>9900</v>
      </c>
      <c r="E76">
        <v>9</v>
      </c>
      <c r="F76" s="4">
        <f>テーブル1[[#This Row],[単価]]*テーブル1[[#This Row],[数量]]</f>
        <v>89100</v>
      </c>
    </row>
    <row r="77" spans="1:6" x14ac:dyDescent="0.55000000000000004">
      <c r="A77" s="2">
        <v>44187</v>
      </c>
      <c r="B77" t="s">
        <v>16</v>
      </c>
      <c r="C77" t="s">
        <v>17</v>
      </c>
      <c r="D77" s="3">
        <v>3900</v>
      </c>
      <c r="E77">
        <v>10</v>
      </c>
      <c r="F77" s="4">
        <f>テーブル1[[#This Row],[単価]]*テーブル1[[#This Row],[数量]]</f>
        <v>39000</v>
      </c>
    </row>
    <row r="78" spans="1:6" x14ac:dyDescent="0.55000000000000004">
      <c r="A78" s="2">
        <v>44187</v>
      </c>
      <c r="B78" t="s">
        <v>9</v>
      </c>
      <c r="C78" t="s">
        <v>18</v>
      </c>
      <c r="D78" s="3">
        <v>6800</v>
      </c>
      <c r="E78">
        <v>3</v>
      </c>
      <c r="F78" s="4">
        <f>テーブル1[[#This Row],[単価]]*テーブル1[[#This Row],[数量]]</f>
        <v>20400</v>
      </c>
    </row>
    <row r="79" spans="1:6" x14ac:dyDescent="0.55000000000000004">
      <c r="A79" s="2">
        <v>44193</v>
      </c>
      <c r="B79" t="s">
        <v>9</v>
      </c>
      <c r="C79" t="s">
        <v>10</v>
      </c>
      <c r="D79" s="3">
        <v>7800</v>
      </c>
      <c r="E79">
        <v>10</v>
      </c>
      <c r="F79" s="4">
        <f>テーブル1[[#This Row],[単価]]*テーブル1[[#This Row],[数量]]</f>
        <v>78000</v>
      </c>
    </row>
    <row r="80" spans="1:6" x14ac:dyDescent="0.55000000000000004">
      <c r="A80" s="2">
        <v>44199</v>
      </c>
      <c r="B80" t="s">
        <v>7</v>
      </c>
      <c r="C80" t="s">
        <v>8</v>
      </c>
      <c r="D80" s="3">
        <v>5500</v>
      </c>
      <c r="E80">
        <v>10</v>
      </c>
      <c r="F80" s="4">
        <f>テーブル1[[#This Row],[単価]]*テーブル1[[#This Row],[数量]]</f>
        <v>55000</v>
      </c>
    </row>
    <row r="81" spans="1:6" x14ac:dyDescent="0.55000000000000004">
      <c r="A81" s="2">
        <v>44200</v>
      </c>
      <c r="B81" t="s">
        <v>7</v>
      </c>
      <c r="C81" t="s">
        <v>8</v>
      </c>
      <c r="D81" s="3">
        <v>5500</v>
      </c>
      <c r="E81">
        <v>1</v>
      </c>
      <c r="F81" s="4">
        <f>テーブル1[[#This Row],[単価]]*テーブル1[[#This Row],[数量]]</f>
        <v>5500</v>
      </c>
    </row>
    <row r="82" spans="1:6" x14ac:dyDescent="0.55000000000000004">
      <c r="A82" s="2">
        <v>44224</v>
      </c>
      <c r="B82" t="s">
        <v>16</v>
      </c>
      <c r="C82" t="s">
        <v>17</v>
      </c>
      <c r="D82" s="3">
        <v>3900</v>
      </c>
      <c r="E82">
        <v>10</v>
      </c>
      <c r="F82" s="4">
        <f>テーブル1[[#This Row],[単価]]*テーブル1[[#This Row],[数量]]</f>
        <v>39000</v>
      </c>
    </row>
    <row r="83" spans="1:6" x14ac:dyDescent="0.55000000000000004">
      <c r="A83" s="2">
        <v>44224</v>
      </c>
      <c r="B83" t="s">
        <v>9</v>
      </c>
      <c r="C83" t="s">
        <v>14</v>
      </c>
      <c r="D83" s="3">
        <v>9900</v>
      </c>
      <c r="E83">
        <v>4</v>
      </c>
      <c r="F83" s="4">
        <f>テーブル1[[#This Row],[単価]]*テーブル1[[#This Row],[数量]]</f>
        <v>39600</v>
      </c>
    </row>
    <row r="84" spans="1:6" x14ac:dyDescent="0.55000000000000004">
      <c r="A84" s="2">
        <v>44225</v>
      </c>
      <c r="B84" t="s">
        <v>7</v>
      </c>
      <c r="C84" t="s">
        <v>8</v>
      </c>
      <c r="D84" s="3">
        <v>5500</v>
      </c>
      <c r="E84">
        <v>4</v>
      </c>
      <c r="F84" s="4">
        <f>テーブル1[[#This Row],[単価]]*テーブル1[[#This Row],[数量]]</f>
        <v>22000</v>
      </c>
    </row>
    <row r="85" spans="1:6" x14ac:dyDescent="0.55000000000000004">
      <c r="A85" s="2">
        <v>44225</v>
      </c>
      <c r="B85" t="s">
        <v>9</v>
      </c>
      <c r="C85" t="s">
        <v>18</v>
      </c>
      <c r="D85" s="3">
        <v>6800</v>
      </c>
      <c r="E85">
        <v>4</v>
      </c>
      <c r="F85" s="4">
        <f>テーブル1[[#This Row],[単価]]*テーブル1[[#This Row],[数量]]</f>
        <v>27200</v>
      </c>
    </row>
    <row r="86" spans="1:6" x14ac:dyDescent="0.55000000000000004">
      <c r="A86" s="2">
        <v>44228</v>
      </c>
      <c r="B86" t="s">
        <v>9</v>
      </c>
      <c r="C86" t="s">
        <v>18</v>
      </c>
      <c r="D86" s="3">
        <v>6800</v>
      </c>
      <c r="E86">
        <v>5</v>
      </c>
      <c r="F86" s="4">
        <f>テーブル1[[#This Row],[単価]]*テーブル1[[#This Row],[数量]]</f>
        <v>34000</v>
      </c>
    </row>
    <row r="87" spans="1:6" x14ac:dyDescent="0.55000000000000004">
      <c r="A87" s="2">
        <v>44233</v>
      </c>
      <c r="B87" t="s">
        <v>12</v>
      </c>
      <c r="C87" t="s">
        <v>15</v>
      </c>
      <c r="D87" s="3">
        <v>16500</v>
      </c>
      <c r="E87">
        <v>7</v>
      </c>
      <c r="F87" s="4">
        <f>テーブル1[[#This Row],[単価]]*テーブル1[[#This Row],[数量]]</f>
        <v>115500</v>
      </c>
    </row>
    <row r="88" spans="1:6" x14ac:dyDescent="0.55000000000000004">
      <c r="A88" s="2">
        <v>44235</v>
      </c>
      <c r="B88" t="s">
        <v>9</v>
      </c>
      <c r="C88" t="s">
        <v>10</v>
      </c>
      <c r="D88" s="3">
        <v>7800</v>
      </c>
      <c r="E88">
        <v>1</v>
      </c>
      <c r="F88" s="4">
        <f>テーブル1[[#This Row],[単価]]*テーブル1[[#This Row],[数量]]</f>
        <v>7800</v>
      </c>
    </row>
    <row r="89" spans="1:6" x14ac:dyDescent="0.55000000000000004">
      <c r="A89" s="2">
        <v>44246</v>
      </c>
      <c r="B89" t="s">
        <v>12</v>
      </c>
      <c r="C89" t="s">
        <v>13</v>
      </c>
      <c r="D89" s="3">
        <v>7150</v>
      </c>
      <c r="E89">
        <v>7</v>
      </c>
      <c r="F89" s="4">
        <f>テーブル1[[#This Row],[単価]]*テーブル1[[#This Row],[数量]]</f>
        <v>50050</v>
      </c>
    </row>
    <row r="90" spans="1:6" x14ac:dyDescent="0.55000000000000004">
      <c r="A90" s="2">
        <v>44258</v>
      </c>
      <c r="B90" t="s">
        <v>7</v>
      </c>
      <c r="C90" t="s">
        <v>11</v>
      </c>
      <c r="D90" s="3">
        <v>13500</v>
      </c>
      <c r="E90">
        <v>4</v>
      </c>
      <c r="F90" s="4">
        <f>テーブル1[[#This Row],[単価]]*テーブル1[[#This Row],[数量]]</f>
        <v>54000</v>
      </c>
    </row>
    <row r="91" spans="1:6" x14ac:dyDescent="0.55000000000000004">
      <c r="A91" s="2">
        <v>44264</v>
      </c>
      <c r="B91" t="s">
        <v>16</v>
      </c>
      <c r="C91" t="s">
        <v>17</v>
      </c>
      <c r="D91" s="3">
        <v>3900</v>
      </c>
      <c r="E91">
        <v>4</v>
      </c>
      <c r="F91" s="4">
        <f>テーブル1[[#This Row],[単価]]*テーブル1[[#This Row],[数量]]</f>
        <v>15600</v>
      </c>
    </row>
    <row r="92" spans="1:6" x14ac:dyDescent="0.55000000000000004">
      <c r="A92" s="2">
        <v>44277</v>
      </c>
      <c r="B92" t="s">
        <v>7</v>
      </c>
      <c r="C92" t="s">
        <v>11</v>
      </c>
      <c r="D92" s="3">
        <v>13500</v>
      </c>
      <c r="E92">
        <v>9</v>
      </c>
      <c r="F92" s="4">
        <f>テーブル1[[#This Row],[単価]]*テーブル1[[#This Row],[数量]]</f>
        <v>121500</v>
      </c>
    </row>
    <row r="93" spans="1:6" x14ac:dyDescent="0.55000000000000004">
      <c r="A93" s="2">
        <v>44293</v>
      </c>
      <c r="B93" t="s">
        <v>9</v>
      </c>
      <c r="C93" t="s">
        <v>10</v>
      </c>
      <c r="D93" s="3">
        <v>7800</v>
      </c>
      <c r="E93">
        <v>5</v>
      </c>
      <c r="F93" s="4">
        <f>テーブル1[[#This Row],[単価]]*テーブル1[[#This Row],[数量]]</f>
        <v>39000</v>
      </c>
    </row>
    <row r="94" spans="1:6" x14ac:dyDescent="0.55000000000000004">
      <c r="A94" s="2">
        <v>44294</v>
      </c>
      <c r="B94" t="s">
        <v>16</v>
      </c>
      <c r="C94" t="s">
        <v>17</v>
      </c>
      <c r="D94" s="3">
        <v>3900</v>
      </c>
      <c r="E94">
        <v>8</v>
      </c>
      <c r="F94" s="4">
        <f>テーブル1[[#This Row],[単価]]*テーブル1[[#This Row],[数量]]</f>
        <v>31200</v>
      </c>
    </row>
    <row r="95" spans="1:6" x14ac:dyDescent="0.55000000000000004">
      <c r="A95" s="2">
        <v>44307</v>
      </c>
      <c r="B95" t="s">
        <v>16</v>
      </c>
      <c r="C95" t="s">
        <v>17</v>
      </c>
      <c r="D95" s="3">
        <v>3900</v>
      </c>
      <c r="E95">
        <v>9</v>
      </c>
      <c r="F95" s="4">
        <f>テーブル1[[#This Row],[単価]]*テーブル1[[#This Row],[数量]]</f>
        <v>35100</v>
      </c>
    </row>
    <row r="96" spans="1:6" x14ac:dyDescent="0.55000000000000004">
      <c r="A96" s="2">
        <v>44314</v>
      </c>
      <c r="B96" t="s">
        <v>12</v>
      </c>
      <c r="C96" t="s">
        <v>15</v>
      </c>
      <c r="D96" s="3">
        <v>16500</v>
      </c>
      <c r="E96">
        <v>9</v>
      </c>
      <c r="F96" s="4">
        <f>テーブル1[[#This Row],[単価]]*テーブル1[[#This Row],[数量]]</f>
        <v>148500</v>
      </c>
    </row>
    <row r="97" spans="1:6" x14ac:dyDescent="0.55000000000000004">
      <c r="A97" s="2">
        <v>44315</v>
      </c>
      <c r="B97" t="s">
        <v>9</v>
      </c>
      <c r="C97" t="s">
        <v>10</v>
      </c>
      <c r="D97" s="3">
        <v>7800</v>
      </c>
      <c r="E97">
        <v>9</v>
      </c>
      <c r="F97" s="4">
        <f>テーブル1[[#This Row],[単価]]*テーブル1[[#This Row],[数量]]</f>
        <v>70200</v>
      </c>
    </row>
    <row r="98" spans="1:6" x14ac:dyDescent="0.55000000000000004">
      <c r="A98" s="2">
        <v>44315</v>
      </c>
      <c r="B98" t="s">
        <v>7</v>
      </c>
      <c r="C98" t="s">
        <v>11</v>
      </c>
      <c r="D98" s="3">
        <v>13500</v>
      </c>
      <c r="E98">
        <v>9</v>
      </c>
      <c r="F98" s="4">
        <f>テーブル1[[#This Row],[単価]]*テーブル1[[#This Row],[数量]]</f>
        <v>121500</v>
      </c>
    </row>
    <row r="99" spans="1:6" x14ac:dyDescent="0.55000000000000004">
      <c r="A99" s="2">
        <v>44330</v>
      </c>
      <c r="B99" t="s">
        <v>7</v>
      </c>
      <c r="C99" t="s">
        <v>11</v>
      </c>
      <c r="D99" s="3">
        <v>13500</v>
      </c>
      <c r="E99">
        <v>8</v>
      </c>
      <c r="F99" s="4">
        <f>テーブル1[[#This Row],[単価]]*テーブル1[[#This Row],[数量]]</f>
        <v>108000</v>
      </c>
    </row>
    <row r="100" spans="1:6" x14ac:dyDescent="0.55000000000000004">
      <c r="A100" s="2">
        <v>44336</v>
      </c>
      <c r="B100" t="s">
        <v>7</v>
      </c>
      <c r="C100" t="s">
        <v>8</v>
      </c>
      <c r="D100" s="3">
        <v>5500</v>
      </c>
      <c r="E100">
        <v>5</v>
      </c>
      <c r="F100" s="4">
        <f>テーブル1[[#This Row],[単価]]*テーブル1[[#This Row],[数量]]</f>
        <v>27500</v>
      </c>
    </row>
    <row r="101" spans="1:6" x14ac:dyDescent="0.55000000000000004">
      <c r="A101" s="2">
        <v>44341</v>
      </c>
      <c r="B101" t="s">
        <v>7</v>
      </c>
      <c r="C101" t="s">
        <v>8</v>
      </c>
      <c r="D101" s="3">
        <v>5500</v>
      </c>
      <c r="E101">
        <v>5</v>
      </c>
      <c r="F101" s="4">
        <f>テーブル1[[#This Row],[単価]]*テーブル1[[#This Row],[数量]]</f>
        <v>27500</v>
      </c>
    </row>
    <row r="102" spans="1:6" x14ac:dyDescent="0.55000000000000004">
      <c r="A102" s="2">
        <v>44344</v>
      </c>
      <c r="B102" t="s">
        <v>16</v>
      </c>
      <c r="C102" t="s">
        <v>17</v>
      </c>
      <c r="D102" s="3">
        <v>3900</v>
      </c>
      <c r="E102">
        <v>1</v>
      </c>
      <c r="F102" s="4">
        <f>テーブル1[[#This Row],[単価]]*テーブル1[[#This Row],[数量]]</f>
        <v>3900</v>
      </c>
    </row>
    <row r="103" spans="1:6" x14ac:dyDescent="0.55000000000000004">
      <c r="A103" s="2">
        <v>44345</v>
      </c>
      <c r="B103" t="s">
        <v>16</v>
      </c>
      <c r="C103" t="s">
        <v>17</v>
      </c>
      <c r="D103" s="3">
        <v>3900</v>
      </c>
      <c r="E103">
        <v>10</v>
      </c>
      <c r="F103" s="4">
        <f>テーブル1[[#This Row],[単価]]*テーブル1[[#This Row],[数量]]</f>
        <v>39000</v>
      </c>
    </row>
    <row r="104" spans="1:6" x14ac:dyDescent="0.55000000000000004">
      <c r="A104" s="2">
        <v>44347</v>
      </c>
      <c r="B104" t="s">
        <v>19</v>
      </c>
      <c r="C104" t="s">
        <v>20</v>
      </c>
      <c r="D104" s="3">
        <v>12100</v>
      </c>
      <c r="E104">
        <v>1</v>
      </c>
      <c r="F104" s="4">
        <f>テーブル1[[#This Row],[単価]]*テーブル1[[#This Row],[数量]]</f>
        <v>12100</v>
      </c>
    </row>
    <row r="105" spans="1:6" x14ac:dyDescent="0.55000000000000004">
      <c r="A105" s="2">
        <v>44356</v>
      </c>
      <c r="B105" t="s">
        <v>9</v>
      </c>
      <c r="C105" t="s">
        <v>14</v>
      </c>
      <c r="D105" s="3">
        <v>9900</v>
      </c>
      <c r="E105">
        <v>3</v>
      </c>
      <c r="F105" s="4">
        <f>テーブル1[[#This Row],[単価]]*テーブル1[[#This Row],[数量]]</f>
        <v>29700</v>
      </c>
    </row>
    <row r="106" spans="1:6" x14ac:dyDescent="0.55000000000000004">
      <c r="A106" s="2">
        <v>44360</v>
      </c>
      <c r="B106" t="s">
        <v>9</v>
      </c>
      <c r="C106" t="s">
        <v>10</v>
      </c>
      <c r="D106" s="3">
        <v>7800</v>
      </c>
      <c r="E106">
        <v>4</v>
      </c>
      <c r="F106" s="4">
        <f>テーブル1[[#This Row],[単価]]*テーブル1[[#This Row],[数量]]</f>
        <v>31200</v>
      </c>
    </row>
    <row r="107" spans="1:6" x14ac:dyDescent="0.55000000000000004">
      <c r="A107" s="2">
        <v>44368</v>
      </c>
      <c r="B107" t="s">
        <v>12</v>
      </c>
      <c r="C107" t="s">
        <v>13</v>
      </c>
      <c r="D107" s="3">
        <v>7150</v>
      </c>
      <c r="E107">
        <v>8</v>
      </c>
      <c r="F107" s="4">
        <f>テーブル1[[#This Row],[単価]]*テーブル1[[#This Row],[数量]]</f>
        <v>57200</v>
      </c>
    </row>
    <row r="108" spans="1:6" x14ac:dyDescent="0.55000000000000004">
      <c r="A108" s="2">
        <v>44368</v>
      </c>
      <c r="B108" t="s">
        <v>9</v>
      </c>
      <c r="C108" t="s">
        <v>14</v>
      </c>
      <c r="D108" s="3">
        <v>9900</v>
      </c>
      <c r="E108">
        <v>5</v>
      </c>
      <c r="F108" s="4">
        <f>テーブル1[[#This Row],[単価]]*テーブル1[[#This Row],[数量]]</f>
        <v>49500</v>
      </c>
    </row>
    <row r="109" spans="1:6" x14ac:dyDescent="0.55000000000000004">
      <c r="A109" s="2">
        <v>44368</v>
      </c>
      <c r="B109" t="s">
        <v>9</v>
      </c>
      <c r="C109" t="s">
        <v>10</v>
      </c>
      <c r="D109" s="3">
        <v>7800</v>
      </c>
      <c r="E109">
        <v>7</v>
      </c>
      <c r="F109" s="4">
        <f>テーブル1[[#This Row],[単価]]*テーブル1[[#This Row],[数量]]</f>
        <v>54600</v>
      </c>
    </row>
    <row r="110" spans="1:6" x14ac:dyDescent="0.55000000000000004">
      <c r="A110" s="2">
        <v>44371</v>
      </c>
      <c r="B110" t="s">
        <v>19</v>
      </c>
      <c r="C110" t="s">
        <v>20</v>
      </c>
      <c r="D110" s="3">
        <v>12100</v>
      </c>
      <c r="E110">
        <v>8</v>
      </c>
      <c r="F110" s="4">
        <f>テーブル1[[#This Row],[単価]]*テーブル1[[#This Row],[数量]]</f>
        <v>96800</v>
      </c>
    </row>
    <row r="111" spans="1:6" x14ac:dyDescent="0.55000000000000004">
      <c r="A111" s="2">
        <v>44372</v>
      </c>
      <c r="B111" t="s">
        <v>7</v>
      </c>
      <c r="C111" t="s">
        <v>11</v>
      </c>
      <c r="D111" s="3">
        <v>13500</v>
      </c>
      <c r="E111">
        <v>10</v>
      </c>
      <c r="F111" s="4">
        <f>テーブル1[[#This Row],[単価]]*テーブル1[[#This Row],[数量]]</f>
        <v>135000</v>
      </c>
    </row>
    <row r="112" spans="1:6" x14ac:dyDescent="0.55000000000000004">
      <c r="A112" s="2">
        <v>44388</v>
      </c>
      <c r="B112" t="s">
        <v>16</v>
      </c>
      <c r="C112" t="s">
        <v>17</v>
      </c>
      <c r="D112" s="3">
        <v>3900</v>
      </c>
      <c r="E112">
        <v>6</v>
      </c>
      <c r="F112" s="4">
        <f>テーブル1[[#This Row],[単価]]*テーブル1[[#This Row],[数量]]</f>
        <v>23400</v>
      </c>
    </row>
    <row r="113" spans="1:6" x14ac:dyDescent="0.55000000000000004">
      <c r="A113" s="2">
        <v>44399</v>
      </c>
      <c r="B113" t="s">
        <v>16</v>
      </c>
      <c r="C113" t="s">
        <v>17</v>
      </c>
      <c r="D113" s="3">
        <v>3900</v>
      </c>
      <c r="E113">
        <v>3</v>
      </c>
      <c r="F113" s="4">
        <f>テーブル1[[#This Row],[単価]]*テーブル1[[#This Row],[数量]]</f>
        <v>11700</v>
      </c>
    </row>
    <row r="114" spans="1:6" x14ac:dyDescent="0.55000000000000004">
      <c r="A114" s="2">
        <v>44401</v>
      </c>
      <c r="B114" t="s">
        <v>12</v>
      </c>
      <c r="C114" t="s">
        <v>13</v>
      </c>
      <c r="D114" s="3">
        <v>7150</v>
      </c>
      <c r="E114">
        <v>3</v>
      </c>
      <c r="F114" s="4">
        <f>テーブル1[[#This Row],[単価]]*テーブル1[[#This Row],[数量]]</f>
        <v>21450</v>
      </c>
    </row>
    <row r="115" spans="1:6" x14ac:dyDescent="0.55000000000000004">
      <c r="A115" s="2">
        <v>44412</v>
      </c>
      <c r="B115" t="s">
        <v>12</v>
      </c>
      <c r="C115" t="s">
        <v>15</v>
      </c>
      <c r="D115" s="3">
        <v>16500</v>
      </c>
      <c r="E115">
        <v>6</v>
      </c>
      <c r="F115" s="4">
        <f>テーブル1[[#This Row],[単価]]*テーブル1[[#This Row],[数量]]</f>
        <v>99000</v>
      </c>
    </row>
    <row r="116" spans="1:6" x14ac:dyDescent="0.55000000000000004">
      <c r="A116" s="2">
        <v>44413</v>
      </c>
      <c r="B116" t="s">
        <v>9</v>
      </c>
      <c r="C116" t="s">
        <v>18</v>
      </c>
      <c r="D116" s="3">
        <v>6800</v>
      </c>
      <c r="E116">
        <v>8</v>
      </c>
      <c r="F116" s="4">
        <f>テーブル1[[#This Row],[単価]]*テーブル1[[#This Row],[数量]]</f>
        <v>54400</v>
      </c>
    </row>
    <row r="117" spans="1:6" x14ac:dyDescent="0.55000000000000004">
      <c r="A117" s="2">
        <v>44414</v>
      </c>
      <c r="B117" t="s">
        <v>12</v>
      </c>
      <c r="C117" t="s">
        <v>13</v>
      </c>
      <c r="D117" s="3">
        <v>7150</v>
      </c>
      <c r="E117">
        <v>6</v>
      </c>
      <c r="F117" s="4">
        <f>テーブル1[[#This Row],[単価]]*テーブル1[[#This Row],[数量]]</f>
        <v>42900</v>
      </c>
    </row>
    <row r="118" spans="1:6" x14ac:dyDescent="0.55000000000000004">
      <c r="A118" s="2">
        <v>44415</v>
      </c>
      <c r="B118" t="s">
        <v>16</v>
      </c>
      <c r="C118" t="s">
        <v>17</v>
      </c>
      <c r="D118" s="3">
        <v>3900</v>
      </c>
      <c r="E118">
        <v>8</v>
      </c>
      <c r="F118" s="4">
        <f>テーブル1[[#This Row],[単価]]*テーブル1[[#This Row],[数量]]</f>
        <v>31200</v>
      </c>
    </row>
    <row r="119" spans="1:6" x14ac:dyDescent="0.55000000000000004">
      <c r="A119" s="2">
        <v>44426</v>
      </c>
      <c r="B119" t="s">
        <v>7</v>
      </c>
      <c r="C119" t="s">
        <v>11</v>
      </c>
      <c r="D119" s="3">
        <v>13500</v>
      </c>
      <c r="E119">
        <v>6</v>
      </c>
      <c r="F119" s="4">
        <f>テーブル1[[#This Row],[単価]]*テーブル1[[#This Row],[数量]]</f>
        <v>81000</v>
      </c>
    </row>
    <row r="120" spans="1:6" x14ac:dyDescent="0.55000000000000004">
      <c r="A120" s="2">
        <v>44427</v>
      </c>
      <c r="B120" t="s">
        <v>7</v>
      </c>
      <c r="C120" t="s">
        <v>8</v>
      </c>
      <c r="D120" s="3">
        <v>5500</v>
      </c>
      <c r="E120">
        <v>4</v>
      </c>
      <c r="F120" s="4">
        <f>テーブル1[[#This Row],[単価]]*テーブル1[[#This Row],[数量]]</f>
        <v>22000</v>
      </c>
    </row>
    <row r="121" spans="1:6" x14ac:dyDescent="0.55000000000000004">
      <c r="A121" s="2">
        <v>44434</v>
      </c>
      <c r="B121" t="s">
        <v>19</v>
      </c>
      <c r="C121" t="s">
        <v>20</v>
      </c>
      <c r="D121" s="3">
        <v>12100</v>
      </c>
      <c r="E121">
        <v>9</v>
      </c>
      <c r="F121" s="4">
        <f>テーブル1[[#This Row],[単価]]*テーブル1[[#This Row],[数量]]</f>
        <v>108900</v>
      </c>
    </row>
    <row r="122" spans="1:6" x14ac:dyDescent="0.55000000000000004">
      <c r="A122" s="2">
        <v>44439</v>
      </c>
      <c r="B122" t="s">
        <v>9</v>
      </c>
      <c r="C122" t="s">
        <v>18</v>
      </c>
      <c r="D122" s="3">
        <v>6800</v>
      </c>
      <c r="E122">
        <v>2</v>
      </c>
      <c r="F122" s="4">
        <f>テーブル1[[#This Row],[単価]]*テーブル1[[#This Row],[数量]]</f>
        <v>13600</v>
      </c>
    </row>
    <row r="123" spans="1:6" x14ac:dyDescent="0.55000000000000004">
      <c r="A123" s="2">
        <v>44440</v>
      </c>
      <c r="B123" t="s">
        <v>9</v>
      </c>
      <c r="C123" t="s">
        <v>18</v>
      </c>
      <c r="D123" s="3">
        <v>6800</v>
      </c>
      <c r="E123">
        <v>4</v>
      </c>
      <c r="F123" s="4">
        <f>テーブル1[[#This Row],[単価]]*テーブル1[[#This Row],[数量]]</f>
        <v>27200</v>
      </c>
    </row>
    <row r="124" spans="1:6" x14ac:dyDescent="0.55000000000000004">
      <c r="A124" s="2">
        <v>44443</v>
      </c>
      <c r="B124" t="s">
        <v>7</v>
      </c>
      <c r="C124" t="s">
        <v>11</v>
      </c>
      <c r="D124" s="3">
        <v>13500</v>
      </c>
      <c r="E124">
        <v>4</v>
      </c>
      <c r="F124" s="4">
        <f>テーブル1[[#This Row],[単価]]*テーブル1[[#This Row],[数量]]</f>
        <v>54000</v>
      </c>
    </row>
    <row r="125" spans="1:6" x14ac:dyDescent="0.55000000000000004">
      <c r="A125" s="2">
        <v>44448</v>
      </c>
      <c r="B125" t="s">
        <v>12</v>
      </c>
      <c r="C125" t="s">
        <v>15</v>
      </c>
      <c r="D125" s="3">
        <v>16500</v>
      </c>
      <c r="E125">
        <v>1</v>
      </c>
      <c r="F125" s="4">
        <f>テーブル1[[#This Row],[単価]]*テーブル1[[#This Row],[数量]]</f>
        <v>16500</v>
      </c>
    </row>
    <row r="126" spans="1:6" x14ac:dyDescent="0.55000000000000004">
      <c r="A126" s="2">
        <v>44451</v>
      </c>
      <c r="B126" t="s">
        <v>9</v>
      </c>
      <c r="C126" t="s">
        <v>14</v>
      </c>
      <c r="D126" s="3">
        <v>9900</v>
      </c>
      <c r="E126">
        <v>8</v>
      </c>
      <c r="F126" s="4">
        <f>テーブル1[[#This Row],[単価]]*テーブル1[[#This Row],[数量]]</f>
        <v>79200</v>
      </c>
    </row>
    <row r="127" spans="1:6" x14ac:dyDescent="0.55000000000000004">
      <c r="A127" s="2">
        <v>44455</v>
      </c>
      <c r="B127" t="s">
        <v>12</v>
      </c>
      <c r="C127" t="s">
        <v>15</v>
      </c>
      <c r="D127" s="3">
        <v>16500</v>
      </c>
      <c r="E127">
        <v>10</v>
      </c>
      <c r="F127" s="4">
        <f>テーブル1[[#This Row],[単価]]*テーブル1[[#This Row],[数量]]</f>
        <v>165000</v>
      </c>
    </row>
    <row r="128" spans="1:6" x14ac:dyDescent="0.55000000000000004">
      <c r="A128" s="2">
        <v>44458</v>
      </c>
      <c r="B128" t="s">
        <v>12</v>
      </c>
      <c r="C128" t="s">
        <v>15</v>
      </c>
      <c r="D128" s="3">
        <v>16500</v>
      </c>
      <c r="E128">
        <v>4</v>
      </c>
      <c r="F128" s="4">
        <f>テーブル1[[#This Row],[単価]]*テーブル1[[#This Row],[数量]]</f>
        <v>66000</v>
      </c>
    </row>
    <row r="129" spans="1:6" x14ac:dyDescent="0.55000000000000004">
      <c r="A129" s="2">
        <v>44462</v>
      </c>
      <c r="B129" t="s">
        <v>9</v>
      </c>
      <c r="C129" t="s">
        <v>10</v>
      </c>
      <c r="D129" s="3">
        <v>7800</v>
      </c>
      <c r="E129">
        <v>5</v>
      </c>
      <c r="F129" s="4">
        <f>テーブル1[[#This Row],[単価]]*テーブル1[[#This Row],[数量]]</f>
        <v>39000</v>
      </c>
    </row>
    <row r="130" spans="1:6" x14ac:dyDescent="0.55000000000000004">
      <c r="A130" s="2">
        <v>44468</v>
      </c>
      <c r="B130" t="s">
        <v>7</v>
      </c>
      <c r="C130" t="s">
        <v>11</v>
      </c>
      <c r="D130" s="3">
        <v>13500</v>
      </c>
      <c r="E130">
        <v>2</v>
      </c>
      <c r="F130" s="4">
        <f>テーブル1[[#This Row],[単価]]*テーブル1[[#This Row],[数量]]</f>
        <v>27000</v>
      </c>
    </row>
    <row r="131" spans="1:6" x14ac:dyDescent="0.55000000000000004">
      <c r="A131" s="2">
        <v>44487</v>
      </c>
      <c r="B131" t="s">
        <v>12</v>
      </c>
      <c r="C131" t="s">
        <v>15</v>
      </c>
      <c r="D131" s="3">
        <v>16500</v>
      </c>
      <c r="E131">
        <v>3</v>
      </c>
      <c r="F131" s="4">
        <f>テーブル1[[#This Row],[単価]]*テーブル1[[#This Row],[数量]]</f>
        <v>49500</v>
      </c>
    </row>
    <row r="132" spans="1:6" x14ac:dyDescent="0.55000000000000004">
      <c r="A132" s="2">
        <v>44488</v>
      </c>
      <c r="B132" t="s">
        <v>16</v>
      </c>
      <c r="C132" t="s">
        <v>17</v>
      </c>
      <c r="D132" s="3">
        <v>3900</v>
      </c>
      <c r="E132">
        <v>6</v>
      </c>
      <c r="F132" s="4">
        <f>テーブル1[[#This Row],[単価]]*テーブル1[[#This Row],[数量]]</f>
        <v>23400</v>
      </c>
    </row>
    <row r="133" spans="1:6" x14ac:dyDescent="0.55000000000000004">
      <c r="A133" s="2">
        <v>44514</v>
      </c>
      <c r="B133" t="s">
        <v>16</v>
      </c>
      <c r="C133" t="s">
        <v>17</v>
      </c>
      <c r="D133" s="3">
        <v>3900</v>
      </c>
      <c r="E133">
        <v>6</v>
      </c>
      <c r="F133" s="4">
        <f>テーブル1[[#This Row],[単価]]*テーブル1[[#This Row],[数量]]</f>
        <v>23400</v>
      </c>
    </row>
    <row r="134" spans="1:6" x14ac:dyDescent="0.55000000000000004">
      <c r="A134" s="2">
        <v>44529</v>
      </c>
      <c r="B134" t="s">
        <v>9</v>
      </c>
      <c r="C134" t="s">
        <v>14</v>
      </c>
      <c r="D134" s="3">
        <v>9900</v>
      </c>
      <c r="E134">
        <v>9</v>
      </c>
      <c r="F134" s="4">
        <f>テーブル1[[#This Row],[単価]]*テーブル1[[#This Row],[数量]]</f>
        <v>89100</v>
      </c>
    </row>
    <row r="135" spans="1:6" x14ac:dyDescent="0.55000000000000004">
      <c r="A135" s="2">
        <v>44530</v>
      </c>
      <c r="B135" t="s">
        <v>12</v>
      </c>
      <c r="C135" t="s">
        <v>15</v>
      </c>
      <c r="D135" s="3">
        <v>16500</v>
      </c>
      <c r="E135">
        <v>10</v>
      </c>
      <c r="F135" s="4">
        <f>テーブル1[[#This Row],[単価]]*テーブル1[[#This Row],[数量]]</f>
        <v>165000</v>
      </c>
    </row>
    <row r="136" spans="1:6" x14ac:dyDescent="0.55000000000000004">
      <c r="A136" s="2">
        <v>44530</v>
      </c>
      <c r="B136" t="s">
        <v>19</v>
      </c>
      <c r="C136" t="s">
        <v>20</v>
      </c>
      <c r="D136" s="3">
        <v>12100</v>
      </c>
      <c r="E136">
        <v>5</v>
      </c>
      <c r="F136" s="4">
        <f>テーブル1[[#This Row],[単価]]*テーブル1[[#This Row],[数量]]</f>
        <v>60500</v>
      </c>
    </row>
    <row r="137" spans="1:6" x14ac:dyDescent="0.55000000000000004">
      <c r="A137" s="2">
        <v>44539</v>
      </c>
      <c r="B137" t="s">
        <v>7</v>
      </c>
      <c r="C137" t="s">
        <v>11</v>
      </c>
      <c r="D137" s="3">
        <v>13500</v>
      </c>
      <c r="E137">
        <v>9</v>
      </c>
      <c r="F137" s="4">
        <f>テーブル1[[#This Row],[単価]]*テーブル1[[#This Row],[数量]]</f>
        <v>121500</v>
      </c>
    </row>
    <row r="138" spans="1:6" x14ac:dyDescent="0.55000000000000004">
      <c r="A138" s="2">
        <v>44543</v>
      </c>
      <c r="B138" t="s">
        <v>9</v>
      </c>
      <c r="C138" t="s">
        <v>18</v>
      </c>
      <c r="D138" s="3">
        <v>6800</v>
      </c>
      <c r="E138">
        <v>7</v>
      </c>
      <c r="F138" s="4">
        <f>テーブル1[[#This Row],[単価]]*テーブル1[[#This Row],[数量]]</f>
        <v>47600</v>
      </c>
    </row>
    <row r="139" spans="1:6" x14ac:dyDescent="0.55000000000000004">
      <c r="A139" s="2">
        <v>44545</v>
      </c>
      <c r="B139" t="s">
        <v>16</v>
      </c>
      <c r="C139" t="s">
        <v>17</v>
      </c>
      <c r="D139" s="3">
        <v>3900</v>
      </c>
      <c r="E139">
        <v>6</v>
      </c>
      <c r="F139" s="4">
        <f>テーブル1[[#This Row],[単価]]*テーブル1[[#This Row],[数量]]</f>
        <v>23400</v>
      </c>
    </row>
    <row r="140" spans="1:6" x14ac:dyDescent="0.55000000000000004">
      <c r="A140" s="2">
        <v>44545</v>
      </c>
      <c r="B140" t="s">
        <v>9</v>
      </c>
      <c r="C140" t="s">
        <v>14</v>
      </c>
      <c r="D140" s="3">
        <v>9900</v>
      </c>
      <c r="E140">
        <v>4</v>
      </c>
      <c r="F140" s="4">
        <f>テーブル1[[#This Row],[単価]]*テーブル1[[#This Row],[数量]]</f>
        <v>39600</v>
      </c>
    </row>
    <row r="141" spans="1:6" x14ac:dyDescent="0.55000000000000004">
      <c r="A141" s="2">
        <v>44551</v>
      </c>
      <c r="B141" t="s">
        <v>7</v>
      </c>
      <c r="C141" t="s">
        <v>8</v>
      </c>
      <c r="D141" s="3">
        <v>5500</v>
      </c>
      <c r="E141">
        <v>2</v>
      </c>
      <c r="F141" s="4">
        <f>テーブル1[[#This Row],[単価]]*テーブル1[[#This Row],[数量]]</f>
        <v>11000</v>
      </c>
    </row>
    <row r="142" spans="1:6" x14ac:dyDescent="0.55000000000000004">
      <c r="A142" s="2">
        <v>44552</v>
      </c>
      <c r="B142" t="s">
        <v>9</v>
      </c>
      <c r="C142" t="s">
        <v>18</v>
      </c>
      <c r="D142" s="3">
        <v>6800</v>
      </c>
      <c r="E142">
        <v>2</v>
      </c>
      <c r="F142" s="4">
        <f>テーブル1[[#This Row],[単価]]*テーブル1[[#This Row],[数量]]</f>
        <v>13600</v>
      </c>
    </row>
    <row r="143" spans="1:6" x14ac:dyDescent="0.55000000000000004">
      <c r="A143" s="2">
        <v>44553</v>
      </c>
      <c r="B143" t="s">
        <v>19</v>
      </c>
      <c r="C143" t="s">
        <v>20</v>
      </c>
      <c r="D143" s="3">
        <v>12100</v>
      </c>
      <c r="E143">
        <v>3</v>
      </c>
      <c r="F143" s="4">
        <f>テーブル1[[#This Row],[単価]]*テーブル1[[#This Row],[数量]]</f>
        <v>36300</v>
      </c>
    </row>
    <row r="144" spans="1:6" x14ac:dyDescent="0.55000000000000004">
      <c r="A144" s="2">
        <v>44572</v>
      </c>
      <c r="B144" t="s">
        <v>9</v>
      </c>
      <c r="C144" t="s">
        <v>10</v>
      </c>
      <c r="D144" s="3">
        <v>7800</v>
      </c>
      <c r="E144">
        <v>8</v>
      </c>
      <c r="F144" s="4">
        <f>テーブル1[[#This Row],[単価]]*テーブル1[[#This Row],[数量]]</f>
        <v>62400</v>
      </c>
    </row>
    <row r="145" spans="1:6" x14ac:dyDescent="0.55000000000000004">
      <c r="A145" s="2">
        <v>44585</v>
      </c>
      <c r="B145" t="s">
        <v>7</v>
      </c>
      <c r="C145" t="s">
        <v>11</v>
      </c>
      <c r="D145" s="3">
        <v>13500</v>
      </c>
      <c r="E145">
        <v>10</v>
      </c>
      <c r="F145" s="4">
        <f>テーブル1[[#This Row],[単価]]*テーブル1[[#This Row],[数量]]</f>
        <v>135000</v>
      </c>
    </row>
    <row r="146" spans="1:6" x14ac:dyDescent="0.55000000000000004">
      <c r="A146" s="2">
        <v>44591</v>
      </c>
      <c r="B146" t="s">
        <v>12</v>
      </c>
      <c r="C146" t="s">
        <v>13</v>
      </c>
      <c r="D146" s="3">
        <v>7150</v>
      </c>
      <c r="E146">
        <v>2</v>
      </c>
      <c r="F146" s="4">
        <f>テーブル1[[#This Row],[単価]]*テーブル1[[#This Row],[数量]]</f>
        <v>14300</v>
      </c>
    </row>
    <row r="147" spans="1:6" x14ac:dyDescent="0.55000000000000004">
      <c r="A147" s="2">
        <v>44594</v>
      </c>
      <c r="B147" t="s">
        <v>9</v>
      </c>
      <c r="C147" t="s">
        <v>10</v>
      </c>
      <c r="D147" s="3">
        <v>7800</v>
      </c>
      <c r="E147">
        <v>4</v>
      </c>
      <c r="F147" s="4">
        <f>テーブル1[[#This Row],[単価]]*テーブル1[[#This Row],[数量]]</f>
        <v>31200</v>
      </c>
    </row>
    <row r="148" spans="1:6" x14ac:dyDescent="0.55000000000000004">
      <c r="A148" s="2">
        <v>44618</v>
      </c>
      <c r="B148" t="s">
        <v>9</v>
      </c>
      <c r="C148" t="s">
        <v>10</v>
      </c>
      <c r="D148" s="3">
        <v>7800</v>
      </c>
      <c r="E148">
        <v>7</v>
      </c>
      <c r="F148" s="4">
        <f>テーブル1[[#This Row],[単価]]*テーブル1[[#This Row],[数量]]</f>
        <v>54600</v>
      </c>
    </row>
    <row r="149" spans="1:6" x14ac:dyDescent="0.55000000000000004">
      <c r="A149" s="2">
        <v>44623</v>
      </c>
      <c r="B149" t="s">
        <v>19</v>
      </c>
      <c r="C149" t="s">
        <v>20</v>
      </c>
      <c r="D149" s="3">
        <v>12100</v>
      </c>
      <c r="E149">
        <v>4</v>
      </c>
      <c r="F149" s="4">
        <f>テーブル1[[#This Row],[単価]]*テーブル1[[#This Row],[数量]]</f>
        <v>48400</v>
      </c>
    </row>
    <row r="150" spans="1:6" x14ac:dyDescent="0.55000000000000004">
      <c r="A150" s="2">
        <v>44623</v>
      </c>
      <c r="B150" t="s">
        <v>9</v>
      </c>
      <c r="C150" t="s">
        <v>10</v>
      </c>
      <c r="D150" s="3">
        <v>7800</v>
      </c>
      <c r="E150">
        <v>9</v>
      </c>
      <c r="F150" s="4">
        <f>テーブル1[[#This Row],[単価]]*テーブル1[[#This Row],[数量]]</f>
        <v>70200</v>
      </c>
    </row>
    <row r="151" spans="1:6" x14ac:dyDescent="0.55000000000000004">
      <c r="A151" s="2">
        <v>44623</v>
      </c>
      <c r="B151" t="s">
        <v>19</v>
      </c>
      <c r="C151" t="s">
        <v>20</v>
      </c>
      <c r="D151" s="3">
        <v>12100</v>
      </c>
      <c r="E151">
        <v>7</v>
      </c>
      <c r="F151" s="4">
        <f>テーブル1[[#This Row],[単価]]*テーブル1[[#This Row],[数量]]</f>
        <v>84700</v>
      </c>
    </row>
    <row r="152" spans="1:6" x14ac:dyDescent="0.55000000000000004">
      <c r="A152" s="2">
        <v>44647</v>
      </c>
      <c r="B152" t="s">
        <v>12</v>
      </c>
      <c r="C152" t="s">
        <v>13</v>
      </c>
      <c r="D152" s="3">
        <v>7150</v>
      </c>
      <c r="E152">
        <v>8</v>
      </c>
      <c r="F152" s="4">
        <f>テーブル1[[#This Row],[単価]]*テーブル1[[#This Row],[数量]]</f>
        <v>57200</v>
      </c>
    </row>
    <row r="153" spans="1:6" x14ac:dyDescent="0.55000000000000004">
      <c r="A153" s="2">
        <v>44647</v>
      </c>
      <c r="B153" t="s">
        <v>9</v>
      </c>
      <c r="C153" t="s">
        <v>14</v>
      </c>
      <c r="D153" s="3">
        <v>9900</v>
      </c>
      <c r="E153">
        <v>7</v>
      </c>
      <c r="F153" s="4">
        <f>テーブル1[[#This Row],[単価]]*テーブル1[[#This Row],[数量]]</f>
        <v>69300</v>
      </c>
    </row>
    <row r="154" spans="1:6" x14ac:dyDescent="0.55000000000000004">
      <c r="A154" s="2">
        <v>44650</v>
      </c>
      <c r="B154" t="s">
        <v>12</v>
      </c>
      <c r="C154" t="s">
        <v>15</v>
      </c>
      <c r="D154" s="3">
        <v>16500</v>
      </c>
      <c r="E154">
        <v>3</v>
      </c>
      <c r="F154" s="4">
        <f>テーブル1[[#This Row],[単価]]*テーブル1[[#This Row],[数量]]</f>
        <v>49500</v>
      </c>
    </row>
    <row r="155" spans="1:6" x14ac:dyDescent="0.55000000000000004">
      <c r="A155" s="2">
        <v>44651</v>
      </c>
      <c r="B155" t="s">
        <v>9</v>
      </c>
      <c r="C155" t="s">
        <v>18</v>
      </c>
      <c r="D155" s="3">
        <v>6800</v>
      </c>
      <c r="E155">
        <v>9</v>
      </c>
      <c r="F155" s="4">
        <f>テーブル1[[#This Row],[単価]]*テーブル1[[#This Row],[数量]]</f>
        <v>61200</v>
      </c>
    </row>
    <row r="156" spans="1:6" x14ac:dyDescent="0.55000000000000004">
      <c r="A156" s="2">
        <v>44654</v>
      </c>
      <c r="B156" t="s">
        <v>19</v>
      </c>
      <c r="C156" t="s">
        <v>20</v>
      </c>
      <c r="D156" s="3">
        <v>12100</v>
      </c>
      <c r="E156">
        <v>9</v>
      </c>
      <c r="F156" s="4">
        <f>テーブル1[[#This Row],[単価]]*テーブル1[[#This Row],[数量]]</f>
        <v>108900</v>
      </c>
    </row>
    <row r="157" spans="1:6" x14ac:dyDescent="0.55000000000000004">
      <c r="A157" s="2">
        <v>44657</v>
      </c>
      <c r="B157" t="s">
        <v>7</v>
      </c>
      <c r="C157" t="s">
        <v>11</v>
      </c>
      <c r="D157" s="3">
        <v>13500</v>
      </c>
      <c r="E157">
        <v>9</v>
      </c>
      <c r="F157" s="4">
        <f>テーブル1[[#This Row],[単価]]*テーブル1[[#This Row],[数量]]</f>
        <v>121500</v>
      </c>
    </row>
    <row r="158" spans="1:6" x14ac:dyDescent="0.55000000000000004">
      <c r="A158" s="2">
        <v>44663</v>
      </c>
      <c r="B158" t="s">
        <v>9</v>
      </c>
      <c r="C158" t="s">
        <v>18</v>
      </c>
      <c r="D158" s="3">
        <v>6800</v>
      </c>
      <c r="E158">
        <v>3</v>
      </c>
      <c r="F158" s="4">
        <f>テーブル1[[#This Row],[単価]]*テーブル1[[#This Row],[数量]]</f>
        <v>20400</v>
      </c>
    </row>
    <row r="159" spans="1:6" x14ac:dyDescent="0.55000000000000004">
      <c r="A159" s="2">
        <v>44664</v>
      </c>
      <c r="B159" t="s">
        <v>7</v>
      </c>
      <c r="C159" t="s">
        <v>11</v>
      </c>
      <c r="D159" s="3">
        <v>13500</v>
      </c>
      <c r="E159">
        <v>9</v>
      </c>
      <c r="F159" s="4">
        <f>テーブル1[[#This Row],[単価]]*テーブル1[[#This Row],[数量]]</f>
        <v>121500</v>
      </c>
    </row>
    <row r="160" spans="1:6" x14ac:dyDescent="0.55000000000000004">
      <c r="A160" s="2">
        <v>44675</v>
      </c>
      <c r="B160" t="s">
        <v>9</v>
      </c>
      <c r="C160" t="s">
        <v>18</v>
      </c>
      <c r="D160" s="3">
        <v>6800</v>
      </c>
      <c r="E160">
        <v>5</v>
      </c>
      <c r="F160" s="4">
        <f>テーブル1[[#This Row],[単価]]*テーブル1[[#This Row],[数量]]</f>
        <v>34000</v>
      </c>
    </row>
    <row r="161" spans="1:6" x14ac:dyDescent="0.55000000000000004">
      <c r="A161" s="2">
        <v>44678</v>
      </c>
      <c r="B161" t="s">
        <v>12</v>
      </c>
      <c r="C161" t="s">
        <v>13</v>
      </c>
      <c r="D161" s="3">
        <v>7150</v>
      </c>
      <c r="E161">
        <v>10</v>
      </c>
      <c r="F161" s="4">
        <f>テーブル1[[#This Row],[単価]]*テーブル1[[#This Row],[数量]]</f>
        <v>71500</v>
      </c>
    </row>
    <row r="162" spans="1:6" x14ac:dyDescent="0.55000000000000004">
      <c r="A162" s="2">
        <v>44680</v>
      </c>
      <c r="B162" t="s">
        <v>19</v>
      </c>
      <c r="C162" t="s">
        <v>20</v>
      </c>
      <c r="D162" s="3">
        <v>12100</v>
      </c>
      <c r="E162">
        <v>4</v>
      </c>
      <c r="F162" s="4">
        <f>テーブル1[[#This Row],[単価]]*テーブル1[[#This Row],[数量]]</f>
        <v>48400</v>
      </c>
    </row>
    <row r="163" spans="1:6" x14ac:dyDescent="0.55000000000000004">
      <c r="A163" s="2">
        <v>44693</v>
      </c>
      <c r="B163" t="s">
        <v>7</v>
      </c>
      <c r="C163" t="s">
        <v>11</v>
      </c>
      <c r="D163" s="3">
        <v>13500</v>
      </c>
      <c r="E163">
        <v>8</v>
      </c>
      <c r="F163" s="4">
        <f>テーブル1[[#This Row],[単価]]*テーブル1[[#This Row],[数量]]</f>
        <v>108000</v>
      </c>
    </row>
    <row r="164" spans="1:6" x14ac:dyDescent="0.55000000000000004">
      <c r="A164" s="2">
        <v>44696</v>
      </c>
      <c r="B164" t="s">
        <v>12</v>
      </c>
      <c r="C164" t="s">
        <v>15</v>
      </c>
      <c r="D164" s="3">
        <v>16500</v>
      </c>
      <c r="E164">
        <v>7</v>
      </c>
      <c r="F164" s="4">
        <f>テーブル1[[#This Row],[単価]]*テーブル1[[#This Row],[数量]]</f>
        <v>115500</v>
      </c>
    </row>
    <row r="165" spans="1:6" x14ac:dyDescent="0.55000000000000004">
      <c r="A165" s="2">
        <v>44698</v>
      </c>
      <c r="B165" t="s">
        <v>9</v>
      </c>
      <c r="C165" t="s">
        <v>14</v>
      </c>
      <c r="D165" s="3">
        <v>9900</v>
      </c>
      <c r="E165">
        <v>6</v>
      </c>
      <c r="F165" s="4">
        <f>テーブル1[[#This Row],[単価]]*テーブル1[[#This Row],[数量]]</f>
        <v>59400</v>
      </c>
    </row>
    <row r="166" spans="1:6" x14ac:dyDescent="0.55000000000000004">
      <c r="A166" s="2">
        <v>44700</v>
      </c>
      <c r="B166" t="s">
        <v>7</v>
      </c>
      <c r="C166" t="s">
        <v>11</v>
      </c>
      <c r="D166" s="3">
        <v>13500</v>
      </c>
      <c r="E166">
        <v>5</v>
      </c>
      <c r="F166" s="4">
        <f>テーブル1[[#This Row],[単価]]*テーブル1[[#This Row],[数量]]</f>
        <v>67500</v>
      </c>
    </row>
    <row r="167" spans="1:6" x14ac:dyDescent="0.55000000000000004">
      <c r="A167" s="2">
        <v>44701</v>
      </c>
      <c r="B167" t="s">
        <v>19</v>
      </c>
      <c r="C167" t="s">
        <v>20</v>
      </c>
      <c r="D167" s="3">
        <v>12100</v>
      </c>
      <c r="E167">
        <v>9</v>
      </c>
      <c r="F167" s="4">
        <f>テーブル1[[#This Row],[単価]]*テーブル1[[#This Row],[数量]]</f>
        <v>108900</v>
      </c>
    </row>
    <row r="168" spans="1:6" x14ac:dyDescent="0.55000000000000004">
      <c r="A168" s="2">
        <v>44704</v>
      </c>
      <c r="B168" t="s">
        <v>9</v>
      </c>
      <c r="C168" t="s">
        <v>18</v>
      </c>
      <c r="D168" s="3">
        <v>6800</v>
      </c>
      <c r="E168">
        <v>3</v>
      </c>
      <c r="F168" s="4">
        <f>テーブル1[[#This Row],[単価]]*テーブル1[[#This Row],[数量]]</f>
        <v>20400</v>
      </c>
    </row>
    <row r="169" spans="1:6" x14ac:dyDescent="0.55000000000000004">
      <c r="A169" s="2">
        <v>44706</v>
      </c>
      <c r="B169" t="s">
        <v>9</v>
      </c>
      <c r="C169" t="s">
        <v>14</v>
      </c>
      <c r="D169" s="3">
        <v>9900</v>
      </c>
      <c r="E169">
        <v>10</v>
      </c>
      <c r="F169" s="4">
        <f>テーブル1[[#This Row],[単価]]*テーブル1[[#This Row],[数量]]</f>
        <v>99000</v>
      </c>
    </row>
    <row r="170" spans="1:6" x14ac:dyDescent="0.55000000000000004">
      <c r="A170" s="2">
        <v>44722</v>
      </c>
      <c r="B170" t="s">
        <v>12</v>
      </c>
      <c r="C170" t="s">
        <v>13</v>
      </c>
      <c r="D170" s="3">
        <v>7150</v>
      </c>
      <c r="E170">
        <v>10</v>
      </c>
      <c r="F170" s="4">
        <f>テーブル1[[#This Row],[単価]]*テーブル1[[#This Row],[数量]]</f>
        <v>71500</v>
      </c>
    </row>
    <row r="171" spans="1:6" x14ac:dyDescent="0.55000000000000004">
      <c r="A171" s="2">
        <v>44723</v>
      </c>
      <c r="B171" t="s">
        <v>12</v>
      </c>
      <c r="C171" t="s">
        <v>15</v>
      </c>
      <c r="D171" s="3">
        <v>16500</v>
      </c>
      <c r="E171">
        <v>10</v>
      </c>
      <c r="F171" s="4">
        <f>テーブル1[[#This Row],[単価]]*テーブル1[[#This Row],[数量]]</f>
        <v>165000</v>
      </c>
    </row>
    <row r="172" spans="1:6" x14ac:dyDescent="0.55000000000000004">
      <c r="A172" s="2">
        <v>44725</v>
      </c>
      <c r="B172" t="s">
        <v>9</v>
      </c>
      <c r="C172" t="s">
        <v>14</v>
      </c>
      <c r="D172" s="3">
        <v>9900</v>
      </c>
      <c r="E172">
        <v>2</v>
      </c>
      <c r="F172" s="4">
        <f>テーブル1[[#This Row],[単価]]*テーブル1[[#This Row],[数量]]</f>
        <v>19800</v>
      </c>
    </row>
    <row r="173" spans="1:6" x14ac:dyDescent="0.55000000000000004">
      <c r="A173" s="2">
        <v>44729</v>
      </c>
      <c r="B173" t="s">
        <v>7</v>
      </c>
      <c r="C173" t="s">
        <v>8</v>
      </c>
      <c r="D173" s="3">
        <v>5500</v>
      </c>
      <c r="E173">
        <v>2</v>
      </c>
      <c r="F173" s="4">
        <f>テーブル1[[#This Row],[単価]]*テーブル1[[#This Row],[数量]]</f>
        <v>11000</v>
      </c>
    </row>
    <row r="174" spans="1:6" x14ac:dyDescent="0.55000000000000004">
      <c r="A174" s="2">
        <v>44730</v>
      </c>
      <c r="B174" t="s">
        <v>9</v>
      </c>
      <c r="C174" t="s">
        <v>10</v>
      </c>
      <c r="D174" s="3">
        <v>7800</v>
      </c>
      <c r="E174">
        <v>1</v>
      </c>
      <c r="F174" s="4">
        <f>テーブル1[[#This Row],[単価]]*テーブル1[[#This Row],[数量]]</f>
        <v>7800</v>
      </c>
    </row>
    <row r="175" spans="1:6" x14ac:dyDescent="0.55000000000000004">
      <c r="A175" s="2">
        <v>44731</v>
      </c>
      <c r="B175" t="s">
        <v>19</v>
      </c>
      <c r="C175" t="s">
        <v>20</v>
      </c>
      <c r="D175" s="3">
        <v>12100</v>
      </c>
      <c r="E175">
        <v>7</v>
      </c>
      <c r="F175" s="4">
        <f>テーブル1[[#This Row],[単価]]*テーブル1[[#This Row],[数量]]</f>
        <v>84700</v>
      </c>
    </row>
    <row r="176" spans="1:6" x14ac:dyDescent="0.55000000000000004">
      <c r="A176" s="2">
        <v>44732</v>
      </c>
      <c r="B176" t="s">
        <v>12</v>
      </c>
      <c r="C176" t="s">
        <v>13</v>
      </c>
      <c r="D176" s="3">
        <v>7150</v>
      </c>
      <c r="E176">
        <v>5</v>
      </c>
      <c r="F176" s="4">
        <f>テーブル1[[#This Row],[単価]]*テーブル1[[#This Row],[数量]]</f>
        <v>35750</v>
      </c>
    </row>
    <row r="177" spans="1:6" x14ac:dyDescent="0.55000000000000004">
      <c r="A177" s="2">
        <v>44732</v>
      </c>
      <c r="B177" t="s">
        <v>7</v>
      </c>
      <c r="C177" t="s">
        <v>8</v>
      </c>
      <c r="D177" s="3">
        <v>5500</v>
      </c>
      <c r="E177">
        <v>5</v>
      </c>
      <c r="F177" s="4">
        <f>テーブル1[[#This Row],[単価]]*テーブル1[[#This Row],[数量]]</f>
        <v>27500</v>
      </c>
    </row>
    <row r="178" spans="1:6" x14ac:dyDescent="0.55000000000000004">
      <c r="A178" s="2">
        <v>44733</v>
      </c>
      <c r="B178" t="s">
        <v>7</v>
      </c>
      <c r="C178" t="s">
        <v>8</v>
      </c>
      <c r="D178" s="3">
        <v>5500</v>
      </c>
      <c r="E178">
        <v>9</v>
      </c>
      <c r="F178" s="4">
        <f>テーブル1[[#This Row],[単価]]*テーブル1[[#This Row],[数量]]</f>
        <v>49500</v>
      </c>
    </row>
    <row r="179" spans="1:6" x14ac:dyDescent="0.55000000000000004">
      <c r="A179" s="2">
        <v>44740</v>
      </c>
      <c r="B179" t="s">
        <v>9</v>
      </c>
      <c r="C179" t="s">
        <v>14</v>
      </c>
      <c r="D179" s="3">
        <v>9900</v>
      </c>
      <c r="E179">
        <v>7</v>
      </c>
      <c r="F179" s="4">
        <f>テーブル1[[#This Row],[単価]]*テーブル1[[#This Row],[数量]]</f>
        <v>69300</v>
      </c>
    </row>
    <row r="180" spans="1:6" x14ac:dyDescent="0.55000000000000004">
      <c r="A180" s="2">
        <v>44743</v>
      </c>
      <c r="B180" t="s">
        <v>9</v>
      </c>
      <c r="C180" t="s">
        <v>14</v>
      </c>
      <c r="D180" s="3">
        <v>9900</v>
      </c>
      <c r="E180">
        <v>2</v>
      </c>
      <c r="F180" s="4">
        <f>テーブル1[[#This Row],[単価]]*テーブル1[[#This Row],[数量]]</f>
        <v>19800</v>
      </c>
    </row>
    <row r="181" spans="1:6" x14ac:dyDescent="0.55000000000000004">
      <c r="A181" s="2">
        <v>44747</v>
      </c>
      <c r="B181" t="s">
        <v>19</v>
      </c>
      <c r="C181" t="s">
        <v>20</v>
      </c>
      <c r="D181" s="3">
        <v>12100</v>
      </c>
      <c r="E181">
        <v>6</v>
      </c>
      <c r="F181" s="4">
        <f>テーブル1[[#This Row],[単価]]*テーブル1[[#This Row],[数量]]</f>
        <v>72600</v>
      </c>
    </row>
    <row r="182" spans="1:6" x14ac:dyDescent="0.55000000000000004">
      <c r="A182" s="2">
        <v>44749</v>
      </c>
      <c r="B182" t="s">
        <v>7</v>
      </c>
      <c r="C182" t="s">
        <v>8</v>
      </c>
      <c r="D182" s="3">
        <v>5500</v>
      </c>
      <c r="E182">
        <v>3</v>
      </c>
      <c r="F182" s="4">
        <f>テーブル1[[#This Row],[単価]]*テーブル1[[#This Row],[数量]]</f>
        <v>16500</v>
      </c>
    </row>
    <row r="183" spans="1:6" x14ac:dyDescent="0.55000000000000004">
      <c r="A183" s="2">
        <v>44752</v>
      </c>
      <c r="B183" t="s">
        <v>7</v>
      </c>
      <c r="C183" t="s">
        <v>8</v>
      </c>
      <c r="D183" s="3">
        <v>5500</v>
      </c>
      <c r="E183">
        <v>6</v>
      </c>
      <c r="F183" s="4">
        <f>テーブル1[[#This Row],[単価]]*テーブル1[[#This Row],[数量]]</f>
        <v>33000</v>
      </c>
    </row>
    <row r="184" spans="1:6" x14ac:dyDescent="0.55000000000000004">
      <c r="A184" s="2">
        <v>44755</v>
      </c>
      <c r="B184" t="s">
        <v>9</v>
      </c>
      <c r="C184" t="s">
        <v>18</v>
      </c>
      <c r="D184" s="3">
        <v>6800</v>
      </c>
      <c r="E184">
        <v>1</v>
      </c>
      <c r="F184" s="4">
        <f>テーブル1[[#This Row],[単価]]*テーブル1[[#This Row],[数量]]</f>
        <v>6800</v>
      </c>
    </row>
    <row r="185" spans="1:6" x14ac:dyDescent="0.55000000000000004">
      <c r="A185" s="2">
        <v>44758</v>
      </c>
      <c r="B185" t="s">
        <v>9</v>
      </c>
      <c r="C185" t="s">
        <v>14</v>
      </c>
      <c r="D185" s="3">
        <v>9900</v>
      </c>
      <c r="E185">
        <v>5</v>
      </c>
      <c r="F185" s="4">
        <f>テーブル1[[#This Row],[単価]]*テーブル1[[#This Row],[数量]]</f>
        <v>49500</v>
      </c>
    </row>
    <row r="186" spans="1:6" x14ac:dyDescent="0.55000000000000004">
      <c r="A186" s="2">
        <v>44759</v>
      </c>
      <c r="B186" t="s">
        <v>12</v>
      </c>
      <c r="C186" t="s">
        <v>13</v>
      </c>
      <c r="D186" s="3">
        <v>7150</v>
      </c>
      <c r="E186">
        <v>8</v>
      </c>
      <c r="F186" s="4">
        <f>テーブル1[[#This Row],[単価]]*テーブル1[[#This Row],[数量]]</f>
        <v>57200</v>
      </c>
    </row>
    <row r="187" spans="1:6" x14ac:dyDescent="0.55000000000000004">
      <c r="A187" s="2">
        <v>44760</v>
      </c>
      <c r="B187" t="s">
        <v>9</v>
      </c>
      <c r="C187" t="s">
        <v>14</v>
      </c>
      <c r="D187" s="3">
        <v>9900</v>
      </c>
      <c r="E187">
        <v>4</v>
      </c>
      <c r="F187" s="4">
        <f>テーブル1[[#This Row],[単価]]*テーブル1[[#This Row],[数量]]</f>
        <v>39600</v>
      </c>
    </row>
    <row r="188" spans="1:6" x14ac:dyDescent="0.55000000000000004">
      <c r="A188" s="2">
        <v>44774</v>
      </c>
      <c r="B188" t="s">
        <v>9</v>
      </c>
      <c r="C188" t="s">
        <v>14</v>
      </c>
      <c r="D188" s="3">
        <v>9900</v>
      </c>
      <c r="E188">
        <v>2</v>
      </c>
      <c r="F188" s="4">
        <f>テーブル1[[#This Row],[単価]]*テーブル1[[#This Row],[数量]]</f>
        <v>19800</v>
      </c>
    </row>
    <row r="189" spans="1:6" x14ac:dyDescent="0.55000000000000004">
      <c r="A189" s="2">
        <v>44787</v>
      </c>
      <c r="B189" t="s">
        <v>19</v>
      </c>
      <c r="C189" t="s">
        <v>20</v>
      </c>
      <c r="D189" s="3">
        <v>12100</v>
      </c>
      <c r="E189">
        <v>8</v>
      </c>
      <c r="F189" s="4">
        <f>テーブル1[[#This Row],[単価]]*テーブル1[[#This Row],[数量]]</f>
        <v>96800</v>
      </c>
    </row>
    <row r="190" spans="1:6" x14ac:dyDescent="0.55000000000000004">
      <c r="A190" s="2">
        <v>44790</v>
      </c>
      <c r="B190" t="s">
        <v>9</v>
      </c>
      <c r="C190" t="s">
        <v>10</v>
      </c>
      <c r="D190" s="3">
        <v>7800</v>
      </c>
      <c r="E190">
        <v>5</v>
      </c>
      <c r="F190" s="4">
        <f>テーブル1[[#This Row],[単価]]*テーブル1[[#This Row],[数量]]</f>
        <v>39000</v>
      </c>
    </row>
    <row r="191" spans="1:6" x14ac:dyDescent="0.55000000000000004">
      <c r="A191" s="2">
        <v>44792</v>
      </c>
      <c r="B191" t="s">
        <v>7</v>
      </c>
      <c r="C191" t="s">
        <v>8</v>
      </c>
      <c r="D191" s="3">
        <v>5500</v>
      </c>
      <c r="E191">
        <v>1</v>
      </c>
      <c r="F191" s="4">
        <f>テーブル1[[#This Row],[単価]]*テーブル1[[#This Row],[数量]]</f>
        <v>5500</v>
      </c>
    </row>
    <row r="192" spans="1:6" x14ac:dyDescent="0.55000000000000004">
      <c r="A192" s="2">
        <v>44793</v>
      </c>
      <c r="B192" t="s">
        <v>7</v>
      </c>
      <c r="C192" t="s">
        <v>8</v>
      </c>
      <c r="D192" s="3">
        <v>5500</v>
      </c>
      <c r="E192">
        <v>2</v>
      </c>
      <c r="F192" s="4">
        <f>テーブル1[[#This Row],[単価]]*テーブル1[[#This Row],[数量]]</f>
        <v>11000</v>
      </c>
    </row>
    <row r="193" spans="1:6" x14ac:dyDescent="0.55000000000000004">
      <c r="A193" s="2">
        <v>44809</v>
      </c>
      <c r="B193" t="s">
        <v>19</v>
      </c>
      <c r="C193" t="s">
        <v>20</v>
      </c>
      <c r="D193" s="3">
        <v>12100</v>
      </c>
      <c r="E193">
        <v>4</v>
      </c>
      <c r="F193" s="4">
        <f>テーブル1[[#This Row],[単価]]*テーブル1[[#This Row],[数量]]</f>
        <v>48400</v>
      </c>
    </row>
    <row r="194" spans="1:6" x14ac:dyDescent="0.55000000000000004">
      <c r="A194" s="2">
        <v>44810</v>
      </c>
      <c r="B194" t="s">
        <v>12</v>
      </c>
      <c r="C194" t="s">
        <v>15</v>
      </c>
      <c r="D194" s="3">
        <v>16500</v>
      </c>
      <c r="E194">
        <v>10</v>
      </c>
      <c r="F194" s="4">
        <f>テーブル1[[#This Row],[単価]]*テーブル1[[#This Row],[数量]]</f>
        <v>165000</v>
      </c>
    </row>
    <row r="195" spans="1:6" x14ac:dyDescent="0.55000000000000004">
      <c r="A195" s="2">
        <v>44827</v>
      </c>
      <c r="B195" t="s">
        <v>12</v>
      </c>
      <c r="C195" t="s">
        <v>13</v>
      </c>
      <c r="D195" s="3">
        <v>7150</v>
      </c>
      <c r="E195">
        <v>1</v>
      </c>
      <c r="F195" s="4">
        <f>テーブル1[[#This Row],[単価]]*テーブル1[[#This Row],[数量]]</f>
        <v>7150</v>
      </c>
    </row>
    <row r="196" spans="1:6" x14ac:dyDescent="0.55000000000000004">
      <c r="A196" s="2">
        <v>44833</v>
      </c>
      <c r="B196" t="s">
        <v>9</v>
      </c>
      <c r="C196" t="s">
        <v>14</v>
      </c>
      <c r="D196" s="3">
        <v>9900</v>
      </c>
      <c r="E196">
        <v>1</v>
      </c>
      <c r="F196" s="4">
        <f>テーブル1[[#This Row],[単価]]*テーブル1[[#This Row],[数量]]</f>
        <v>9900</v>
      </c>
    </row>
    <row r="197" spans="1:6" x14ac:dyDescent="0.55000000000000004">
      <c r="A197" s="2">
        <v>44834</v>
      </c>
      <c r="B197" t="s">
        <v>9</v>
      </c>
      <c r="C197" t="s">
        <v>10</v>
      </c>
      <c r="D197" s="3">
        <v>7800</v>
      </c>
      <c r="E197">
        <v>9</v>
      </c>
      <c r="F197" s="4">
        <f>テーブル1[[#This Row],[単価]]*テーブル1[[#This Row],[数量]]</f>
        <v>70200</v>
      </c>
    </row>
    <row r="198" spans="1:6" x14ac:dyDescent="0.55000000000000004">
      <c r="A198" s="2">
        <v>44845</v>
      </c>
      <c r="B198" t="s">
        <v>12</v>
      </c>
      <c r="C198" t="s">
        <v>13</v>
      </c>
      <c r="D198" s="3">
        <v>7150</v>
      </c>
      <c r="E198">
        <v>1</v>
      </c>
      <c r="F198" s="4">
        <f>テーブル1[[#This Row],[単価]]*テーブル1[[#This Row],[数量]]</f>
        <v>7150</v>
      </c>
    </row>
    <row r="199" spans="1:6" x14ac:dyDescent="0.55000000000000004">
      <c r="A199" s="2">
        <v>44848</v>
      </c>
      <c r="B199" t="s">
        <v>12</v>
      </c>
      <c r="C199" t="s">
        <v>13</v>
      </c>
      <c r="D199" s="3">
        <v>7150</v>
      </c>
      <c r="E199">
        <v>9</v>
      </c>
      <c r="F199" s="4">
        <f>テーブル1[[#This Row],[単価]]*テーブル1[[#This Row],[数量]]</f>
        <v>64350</v>
      </c>
    </row>
    <row r="200" spans="1:6" x14ac:dyDescent="0.55000000000000004">
      <c r="A200" s="2">
        <v>44849</v>
      </c>
      <c r="B200" t="s">
        <v>12</v>
      </c>
      <c r="C200" t="s">
        <v>15</v>
      </c>
      <c r="D200" s="3">
        <v>16500</v>
      </c>
      <c r="E200">
        <v>10</v>
      </c>
      <c r="F200" s="4">
        <f>テーブル1[[#This Row],[単価]]*テーブル1[[#This Row],[数量]]</f>
        <v>165000</v>
      </c>
    </row>
    <row r="201" spans="1:6" x14ac:dyDescent="0.55000000000000004">
      <c r="A201" s="2">
        <v>44853</v>
      </c>
      <c r="B201" t="s">
        <v>12</v>
      </c>
      <c r="C201" t="s">
        <v>13</v>
      </c>
      <c r="D201" s="3">
        <v>7150</v>
      </c>
      <c r="E201">
        <v>10</v>
      </c>
      <c r="F201" s="4">
        <f>テーブル1[[#This Row],[単価]]*テーブル1[[#This Row],[数量]]</f>
        <v>71500</v>
      </c>
    </row>
    <row r="202" spans="1:6" x14ac:dyDescent="0.55000000000000004">
      <c r="A202" s="2">
        <v>44856</v>
      </c>
      <c r="B202" t="s">
        <v>12</v>
      </c>
      <c r="C202" t="s">
        <v>13</v>
      </c>
      <c r="D202" s="3">
        <v>7150</v>
      </c>
      <c r="E202">
        <v>7</v>
      </c>
      <c r="F202" s="4">
        <f>テーブル1[[#This Row],[単価]]*テーブル1[[#This Row],[数量]]</f>
        <v>50050</v>
      </c>
    </row>
    <row r="203" spans="1:6" x14ac:dyDescent="0.55000000000000004">
      <c r="A203" s="2">
        <v>44858</v>
      </c>
      <c r="B203" t="s">
        <v>16</v>
      </c>
      <c r="C203" t="s">
        <v>17</v>
      </c>
      <c r="D203" s="3">
        <v>3900</v>
      </c>
      <c r="E203">
        <v>1</v>
      </c>
      <c r="F203" s="4">
        <f>テーブル1[[#This Row],[単価]]*テーブル1[[#This Row],[数量]]</f>
        <v>3900</v>
      </c>
    </row>
    <row r="204" spans="1:6" x14ac:dyDescent="0.55000000000000004">
      <c r="A204" s="2">
        <v>44861</v>
      </c>
      <c r="B204" t="s">
        <v>9</v>
      </c>
      <c r="C204" t="s">
        <v>18</v>
      </c>
      <c r="D204" s="3">
        <v>6800</v>
      </c>
      <c r="E204">
        <v>8</v>
      </c>
      <c r="F204" s="4">
        <f>テーブル1[[#This Row],[単価]]*テーブル1[[#This Row],[数量]]</f>
        <v>54400</v>
      </c>
    </row>
    <row r="205" spans="1:6" x14ac:dyDescent="0.55000000000000004">
      <c r="A205" s="2">
        <v>44861</v>
      </c>
      <c r="B205" t="s">
        <v>7</v>
      </c>
      <c r="C205" t="s">
        <v>8</v>
      </c>
      <c r="D205" s="3">
        <v>5500</v>
      </c>
      <c r="E205">
        <v>7</v>
      </c>
      <c r="F205" s="4">
        <f>テーブル1[[#This Row],[単価]]*テーブル1[[#This Row],[数量]]</f>
        <v>38500</v>
      </c>
    </row>
    <row r="206" spans="1:6" x14ac:dyDescent="0.55000000000000004">
      <c r="A206" s="2">
        <v>44865</v>
      </c>
      <c r="B206" t="s">
        <v>7</v>
      </c>
      <c r="C206" t="s">
        <v>8</v>
      </c>
      <c r="D206" s="3">
        <v>5500</v>
      </c>
      <c r="E206">
        <v>10</v>
      </c>
      <c r="F206" s="4">
        <f>テーブル1[[#This Row],[単価]]*テーブル1[[#This Row],[数量]]</f>
        <v>55000</v>
      </c>
    </row>
    <row r="207" spans="1:6" x14ac:dyDescent="0.55000000000000004">
      <c r="A207" s="2">
        <v>44870</v>
      </c>
      <c r="B207" t="s">
        <v>7</v>
      </c>
      <c r="C207" t="s">
        <v>8</v>
      </c>
      <c r="D207" s="3">
        <v>5500</v>
      </c>
      <c r="E207">
        <v>4</v>
      </c>
      <c r="F207" s="4">
        <f>テーブル1[[#This Row],[単価]]*テーブル1[[#This Row],[数量]]</f>
        <v>22000</v>
      </c>
    </row>
    <row r="208" spans="1:6" x14ac:dyDescent="0.55000000000000004">
      <c r="A208" s="2">
        <v>44872</v>
      </c>
      <c r="B208" t="s">
        <v>12</v>
      </c>
      <c r="C208" t="s">
        <v>15</v>
      </c>
      <c r="D208" s="3">
        <v>16500</v>
      </c>
      <c r="E208">
        <v>4</v>
      </c>
      <c r="F208" s="4">
        <f>テーブル1[[#This Row],[単価]]*テーブル1[[#This Row],[数量]]</f>
        <v>66000</v>
      </c>
    </row>
    <row r="209" spans="1:6" x14ac:dyDescent="0.55000000000000004">
      <c r="A209" s="2">
        <v>44876</v>
      </c>
      <c r="B209" t="s">
        <v>9</v>
      </c>
      <c r="C209" t="s">
        <v>10</v>
      </c>
      <c r="D209" s="3">
        <v>7800</v>
      </c>
      <c r="E209">
        <v>7</v>
      </c>
      <c r="F209" s="4">
        <f>テーブル1[[#This Row],[単価]]*テーブル1[[#This Row],[数量]]</f>
        <v>54600</v>
      </c>
    </row>
    <row r="210" spans="1:6" x14ac:dyDescent="0.55000000000000004">
      <c r="A210" s="2">
        <v>44877</v>
      </c>
      <c r="B210" t="s">
        <v>7</v>
      </c>
      <c r="C210" t="s">
        <v>8</v>
      </c>
      <c r="D210" s="3">
        <v>5500</v>
      </c>
      <c r="E210">
        <v>4</v>
      </c>
      <c r="F210" s="4">
        <f>テーブル1[[#This Row],[単価]]*テーブル1[[#This Row],[数量]]</f>
        <v>22000</v>
      </c>
    </row>
    <row r="211" spans="1:6" x14ac:dyDescent="0.55000000000000004">
      <c r="A211" s="2">
        <v>44880</v>
      </c>
      <c r="B211" t="s">
        <v>9</v>
      </c>
      <c r="C211" t="s">
        <v>10</v>
      </c>
      <c r="D211" s="3">
        <v>7800</v>
      </c>
      <c r="E211">
        <v>6</v>
      </c>
      <c r="F211" s="4">
        <f>テーブル1[[#This Row],[単価]]*テーブル1[[#This Row],[数量]]</f>
        <v>46800</v>
      </c>
    </row>
    <row r="212" spans="1:6" x14ac:dyDescent="0.55000000000000004">
      <c r="A212" s="2">
        <v>44889</v>
      </c>
      <c r="B212" t="s">
        <v>16</v>
      </c>
      <c r="C212" t="s">
        <v>17</v>
      </c>
      <c r="D212" s="3">
        <v>3900</v>
      </c>
      <c r="E212">
        <v>5</v>
      </c>
      <c r="F212" s="4">
        <f>テーブル1[[#This Row],[単価]]*テーブル1[[#This Row],[数量]]</f>
        <v>19500</v>
      </c>
    </row>
    <row r="213" spans="1:6" x14ac:dyDescent="0.55000000000000004">
      <c r="A213" s="2">
        <v>44893</v>
      </c>
      <c r="B213" t="s">
        <v>16</v>
      </c>
      <c r="C213" t="s">
        <v>17</v>
      </c>
      <c r="D213" s="3">
        <v>3900</v>
      </c>
      <c r="E213">
        <v>7</v>
      </c>
      <c r="F213" s="4">
        <f>テーブル1[[#This Row],[単価]]*テーブル1[[#This Row],[数量]]</f>
        <v>27300</v>
      </c>
    </row>
    <row r="214" spans="1:6" x14ac:dyDescent="0.55000000000000004">
      <c r="A214" s="2">
        <v>44893</v>
      </c>
      <c r="B214" t="s">
        <v>9</v>
      </c>
      <c r="C214" t="s">
        <v>10</v>
      </c>
      <c r="D214" s="3">
        <v>7800</v>
      </c>
      <c r="E214">
        <v>5</v>
      </c>
      <c r="F214" s="4">
        <f>テーブル1[[#This Row],[単価]]*テーブル1[[#This Row],[数量]]</f>
        <v>39000</v>
      </c>
    </row>
    <row r="215" spans="1:6" x14ac:dyDescent="0.55000000000000004">
      <c r="A215" s="2">
        <v>44905</v>
      </c>
      <c r="B215" t="s">
        <v>9</v>
      </c>
      <c r="C215" t="s">
        <v>18</v>
      </c>
      <c r="D215" s="3">
        <v>6800</v>
      </c>
      <c r="E215">
        <v>9</v>
      </c>
      <c r="F215" s="4">
        <f>テーブル1[[#This Row],[単価]]*テーブル1[[#This Row],[数量]]</f>
        <v>61200</v>
      </c>
    </row>
    <row r="216" spans="1:6" x14ac:dyDescent="0.55000000000000004">
      <c r="A216" s="2">
        <v>44911</v>
      </c>
      <c r="B216" t="s">
        <v>16</v>
      </c>
      <c r="C216" t="s">
        <v>17</v>
      </c>
      <c r="D216" s="3">
        <v>3900</v>
      </c>
      <c r="E216">
        <v>9</v>
      </c>
      <c r="F216" s="4">
        <f>テーブル1[[#This Row],[単価]]*テーブル1[[#This Row],[数量]]</f>
        <v>35100</v>
      </c>
    </row>
    <row r="217" spans="1:6" x14ac:dyDescent="0.55000000000000004">
      <c r="A217" s="2">
        <v>44912</v>
      </c>
      <c r="B217" t="s">
        <v>12</v>
      </c>
      <c r="C217" t="s">
        <v>15</v>
      </c>
      <c r="D217" s="3">
        <v>16500</v>
      </c>
      <c r="E217">
        <v>4</v>
      </c>
      <c r="F217" s="4">
        <f>テーブル1[[#This Row],[単価]]*テーブル1[[#This Row],[数量]]</f>
        <v>66000</v>
      </c>
    </row>
    <row r="218" spans="1:6" x14ac:dyDescent="0.55000000000000004">
      <c r="A218" s="2">
        <v>44917</v>
      </c>
      <c r="B218" t="s">
        <v>9</v>
      </c>
      <c r="C218" t="s">
        <v>18</v>
      </c>
      <c r="D218" s="3">
        <v>6800</v>
      </c>
      <c r="E218">
        <v>8</v>
      </c>
      <c r="F218" s="4">
        <f>テーブル1[[#This Row],[単価]]*テーブル1[[#This Row],[数量]]</f>
        <v>54400</v>
      </c>
    </row>
    <row r="219" spans="1:6" x14ac:dyDescent="0.55000000000000004">
      <c r="A219" s="2">
        <v>44918</v>
      </c>
      <c r="B219" t="s">
        <v>9</v>
      </c>
      <c r="C219" t="s">
        <v>18</v>
      </c>
      <c r="D219" s="3">
        <v>6800</v>
      </c>
      <c r="E219">
        <v>1</v>
      </c>
      <c r="F219" s="4">
        <f>テーブル1[[#This Row],[単価]]*テーブル1[[#This Row],[数量]]</f>
        <v>6800</v>
      </c>
    </row>
    <row r="220" spans="1:6" x14ac:dyDescent="0.55000000000000004">
      <c r="A220" s="2">
        <v>44925</v>
      </c>
      <c r="B220" t="s">
        <v>7</v>
      </c>
      <c r="C220" t="s">
        <v>11</v>
      </c>
      <c r="D220" s="3">
        <v>13500</v>
      </c>
      <c r="E220">
        <v>4</v>
      </c>
      <c r="F220" s="4">
        <f>テーブル1[[#This Row],[単価]]*テーブル1[[#This Row],[数量]]</f>
        <v>54000</v>
      </c>
    </row>
  </sheetData>
  <mergeCells count="1">
    <mergeCell ref="A2:F2"/>
  </mergeCells>
  <phoneticPr fontId="2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0C3C-80EB-413F-B16A-83796FB24280}">
  <dimension ref="A3:G117"/>
  <sheetViews>
    <sheetView workbookViewId="0">
      <selection activeCell="A3" sqref="A3"/>
    </sheetView>
  </sheetViews>
  <sheetFormatPr defaultRowHeight="18" x14ac:dyDescent="0.55000000000000004"/>
  <cols>
    <col min="1" max="1" width="23.58203125" bestFit="1" customWidth="1"/>
    <col min="2" max="2" width="10.75" bestFit="1" customWidth="1"/>
    <col min="3" max="3" width="12.5" bestFit="1" customWidth="1"/>
    <col min="4" max="4" width="11.1640625" bestFit="1" customWidth="1"/>
    <col min="5" max="5" width="14.5" bestFit="1" customWidth="1"/>
    <col min="6" max="6" width="12.5" bestFit="1" customWidth="1"/>
    <col min="7" max="7" width="12.33203125" bestFit="1" customWidth="1"/>
  </cols>
  <sheetData>
    <row r="3" spans="1:7" x14ac:dyDescent="0.55000000000000004">
      <c r="A3" s="6" t="s">
        <v>21</v>
      </c>
      <c r="B3" s="6" t="s">
        <v>30</v>
      </c>
    </row>
    <row r="4" spans="1:7" x14ac:dyDescent="0.55000000000000004">
      <c r="A4" s="6" t="s">
        <v>22</v>
      </c>
      <c r="B4" s="1" t="s">
        <v>16</v>
      </c>
      <c r="C4" s="1" t="s">
        <v>19</v>
      </c>
      <c r="D4" s="1" t="s">
        <v>9</v>
      </c>
      <c r="E4" s="1" t="s">
        <v>12</v>
      </c>
      <c r="F4" s="1" t="s">
        <v>7</v>
      </c>
      <c r="G4" s="1" t="s">
        <v>23</v>
      </c>
    </row>
    <row r="5" spans="1:7" x14ac:dyDescent="0.55000000000000004">
      <c r="A5" s="7" t="s">
        <v>31</v>
      </c>
      <c r="B5" s="4">
        <v>35100</v>
      </c>
      <c r="C5" s="4"/>
      <c r="D5" s="4"/>
      <c r="E5" s="4"/>
      <c r="F5" s="4"/>
      <c r="G5" s="4">
        <v>35100</v>
      </c>
    </row>
    <row r="6" spans="1:7" x14ac:dyDescent="0.55000000000000004">
      <c r="A6" s="7" t="s">
        <v>32</v>
      </c>
      <c r="B6" s="4"/>
      <c r="C6" s="4">
        <v>24200</v>
      </c>
      <c r="D6" s="4"/>
      <c r="E6" s="4"/>
      <c r="F6" s="4">
        <v>121500</v>
      </c>
      <c r="G6" s="4">
        <v>145700</v>
      </c>
    </row>
    <row r="7" spans="1:7" x14ac:dyDescent="0.55000000000000004">
      <c r="A7" s="7" t="s">
        <v>33</v>
      </c>
      <c r="B7" s="4"/>
      <c r="C7" s="4"/>
      <c r="D7" s="4">
        <v>40800</v>
      </c>
      <c r="E7" s="4"/>
      <c r="F7" s="4">
        <v>67500</v>
      </c>
      <c r="G7" s="4">
        <v>108300</v>
      </c>
    </row>
    <row r="8" spans="1:7" x14ac:dyDescent="0.55000000000000004">
      <c r="A8" s="7" t="s">
        <v>34</v>
      </c>
      <c r="B8" s="4"/>
      <c r="C8" s="4"/>
      <c r="D8" s="4">
        <v>19800</v>
      </c>
      <c r="E8" s="4"/>
      <c r="F8" s="4"/>
      <c r="G8" s="4">
        <v>19800</v>
      </c>
    </row>
    <row r="9" spans="1:7" x14ac:dyDescent="0.55000000000000004">
      <c r="A9" s="7" t="s">
        <v>35</v>
      </c>
      <c r="B9" s="4"/>
      <c r="C9" s="4">
        <v>24200</v>
      </c>
      <c r="D9" s="4"/>
      <c r="E9" s="4"/>
      <c r="F9" s="4">
        <v>94500</v>
      </c>
      <c r="G9" s="4">
        <v>118700</v>
      </c>
    </row>
    <row r="10" spans="1:7" x14ac:dyDescent="0.55000000000000004">
      <c r="A10" s="7" t="s">
        <v>36</v>
      </c>
      <c r="B10" s="4">
        <v>39000</v>
      </c>
      <c r="C10" s="4"/>
      <c r="D10" s="4">
        <v>23400</v>
      </c>
      <c r="E10" s="4"/>
      <c r="F10" s="4">
        <v>121500</v>
      </c>
      <c r="G10" s="4">
        <v>183900</v>
      </c>
    </row>
    <row r="11" spans="1:7" x14ac:dyDescent="0.55000000000000004">
      <c r="A11" s="7" t="s">
        <v>37</v>
      </c>
      <c r="B11" s="4"/>
      <c r="C11" s="4"/>
      <c r="D11" s="4">
        <v>39600</v>
      </c>
      <c r="E11" s="4"/>
      <c r="F11" s="4"/>
      <c r="G11" s="4">
        <v>39600</v>
      </c>
    </row>
    <row r="12" spans="1:7" x14ac:dyDescent="0.55000000000000004">
      <c r="A12" s="7" t="s">
        <v>38</v>
      </c>
      <c r="B12" s="4"/>
      <c r="C12" s="4"/>
      <c r="D12" s="4">
        <v>104200</v>
      </c>
      <c r="E12" s="4"/>
      <c r="F12" s="4"/>
      <c r="G12" s="4">
        <v>104200</v>
      </c>
    </row>
    <row r="13" spans="1:7" x14ac:dyDescent="0.55000000000000004">
      <c r="A13" s="7" t="s">
        <v>39</v>
      </c>
      <c r="B13" s="4"/>
      <c r="C13" s="4"/>
      <c r="D13" s="4"/>
      <c r="E13" s="4">
        <v>99000</v>
      </c>
      <c r="F13" s="4"/>
      <c r="G13" s="4">
        <v>99000</v>
      </c>
    </row>
    <row r="14" spans="1:7" x14ac:dyDescent="0.55000000000000004">
      <c r="A14" s="7" t="s">
        <v>40</v>
      </c>
      <c r="B14" s="4"/>
      <c r="C14" s="4"/>
      <c r="D14" s="4">
        <v>68000</v>
      </c>
      <c r="E14" s="4">
        <v>7150</v>
      </c>
      <c r="F14" s="4">
        <v>132500</v>
      </c>
      <c r="G14" s="4">
        <v>207650</v>
      </c>
    </row>
    <row r="15" spans="1:7" x14ac:dyDescent="0.55000000000000004">
      <c r="A15" s="7" t="s">
        <v>41</v>
      </c>
      <c r="B15" s="4"/>
      <c r="C15" s="4"/>
      <c r="D15" s="4"/>
      <c r="E15" s="4">
        <v>42900</v>
      </c>
      <c r="F15" s="4"/>
      <c r="G15" s="4">
        <v>42900</v>
      </c>
    </row>
    <row r="16" spans="1:7" x14ac:dyDescent="0.55000000000000004">
      <c r="A16" s="7" t="s">
        <v>42</v>
      </c>
      <c r="B16" s="4"/>
      <c r="C16" s="4">
        <v>48400</v>
      </c>
      <c r="D16" s="4"/>
      <c r="E16" s="4">
        <v>14300</v>
      </c>
      <c r="F16" s="4"/>
      <c r="G16" s="4">
        <v>62700</v>
      </c>
    </row>
    <row r="17" spans="1:7" x14ac:dyDescent="0.55000000000000004">
      <c r="A17" s="7" t="s">
        <v>43</v>
      </c>
      <c r="B17" s="4"/>
      <c r="C17" s="4"/>
      <c r="D17" s="4">
        <v>64300</v>
      </c>
      <c r="E17" s="4"/>
      <c r="F17" s="4"/>
      <c r="G17" s="4">
        <v>64300</v>
      </c>
    </row>
    <row r="18" spans="1:7" x14ac:dyDescent="0.55000000000000004">
      <c r="A18" s="7" t="s">
        <v>44</v>
      </c>
      <c r="B18" s="4"/>
      <c r="C18" s="4">
        <v>157300</v>
      </c>
      <c r="D18" s="4">
        <v>68000</v>
      </c>
      <c r="E18" s="4"/>
      <c r="F18" s="4">
        <v>44000</v>
      </c>
      <c r="G18" s="4">
        <v>269300</v>
      </c>
    </row>
    <row r="19" spans="1:7" x14ac:dyDescent="0.55000000000000004">
      <c r="A19" s="7" t="s">
        <v>45</v>
      </c>
      <c r="B19" s="4"/>
      <c r="C19" s="4"/>
      <c r="D19" s="4">
        <v>70200</v>
      </c>
      <c r="E19" s="4"/>
      <c r="F19" s="4"/>
      <c r="G19" s="4">
        <v>70200</v>
      </c>
    </row>
    <row r="20" spans="1:7" x14ac:dyDescent="0.55000000000000004">
      <c r="A20" s="7" t="s">
        <v>46</v>
      </c>
      <c r="B20" s="4"/>
      <c r="C20" s="4"/>
      <c r="D20" s="4">
        <v>15600</v>
      </c>
      <c r="E20" s="4"/>
      <c r="F20" s="4"/>
      <c r="G20" s="4">
        <v>15600</v>
      </c>
    </row>
    <row r="21" spans="1:7" x14ac:dyDescent="0.55000000000000004">
      <c r="A21" s="7" t="s">
        <v>47</v>
      </c>
      <c r="B21" s="4"/>
      <c r="C21" s="4"/>
      <c r="D21" s="4">
        <v>29700</v>
      </c>
      <c r="E21" s="4"/>
      <c r="F21" s="4"/>
      <c r="G21" s="4">
        <v>29700</v>
      </c>
    </row>
    <row r="22" spans="1:7" x14ac:dyDescent="0.55000000000000004">
      <c r="A22" s="7" t="s">
        <v>48</v>
      </c>
      <c r="B22" s="4"/>
      <c r="C22" s="4"/>
      <c r="D22" s="4"/>
      <c r="E22" s="4"/>
      <c r="F22" s="4">
        <v>13500</v>
      </c>
      <c r="G22" s="4">
        <v>13500</v>
      </c>
    </row>
    <row r="23" spans="1:7" x14ac:dyDescent="0.55000000000000004">
      <c r="A23" s="7" t="s">
        <v>49</v>
      </c>
      <c r="B23" s="4"/>
      <c r="C23" s="4"/>
      <c r="D23" s="4"/>
      <c r="E23" s="4">
        <v>82500</v>
      </c>
      <c r="F23" s="4">
        <v>135000</v>
      </c>
      <c r="G23" s="4">
        <v>217500</v>
      </c>
    </row>
    <row r="24" spans="1:7" x14ac:dyDescent="0.55000000000000004">
      <c r="A24" s="7" t="s">
        <v>50</v>
      </c>
      <c r="B24" s="4"/>
      <c r="C24" s="4"/>
      <c r="D24" s="4"/>
      <c r="E24" s="4"/>
      <c r="F24" s="4">
        <v>81000</v>
      </c>
      <c r="G24" s="4">
        <v>81000</v>
      </c>
    </row>
    <row r="25" spans="1:7" x14ac:dyDescent="0.55000000000000004">
      <c r="A25" s="7" t="s">
        <v>51</v>
      </c>
      <c r="B25" s="4">
        <v>3900</v>
      </c>
      <c r="C25" s="4"/>
      <c r="D25" s="4">
        <v>19800</v>
      </c>
      <c r="E25" s="4"/>
      <c r="F25" s="4"/>
      <c r="G25" s="4">
        <v>23700</v>
      </c>
    </row>
    <row r="26" spans="1:7" x14ac:dyDescent="0.55000000000000004">
      <c r="A26" s="7" t="s">
        <v>52</v>
      </c>
      <c r="B26" s="4">
        <v>3900</v>
      </c>
      <c r="C26" s="4"/>
      <c r="D26" s="4"/>
      <c r="E26" s="4"/>
      <c r="F26" s="4"/>
      <c r="G26" s="4">
        <v>3900</v>
      </c>
    </row>
    <row r="27" spans="1:7" x14ac:dyDescent="0.55000000000000004">
      <c r="A27" s="7" t="s">
        <v>53</v>
      </c>
      <c r="B27" s="4"/>
      <c r="C27" s="4"/>
      <c r="D27" s="4"/>
      <c r="E27" s="4">
        <v>172700</v>
      </c>
      <c r="F27" s="4"/>
      <c r="G27" s="4">
        <v>172700</v>
      </c>
    </row>
    <row r="28" spans="1:7" x14ac:dyDescent="0.55000000000000004">
      <c r="A28" s="7" t="s">
        <v>54</v>
      </c>
      <c r="B28" s="4"/>
      <c r="C28" s="4">
        <v>121000</v>
      </c>
      <c r="D28" s="4"/>
      <c r="E28" s="4"/>
      <c r="F28" s="4"/>
      <c r="G28" s="4">
        <v>121000</v>
      </c>
    </row>
    <row r="29" spans="1:7" x14ac:dyDescent="0.55000000000000004">
      <c r="A29" s="7" t="s">
        <v>55</v>
      </c>
      <c r="B29" s="4"/>
      <c r="C29" s="4"/>
      <c r="D29" s="4"/>
      <c r="E29" s="4">
        <v>66000</v>
      </c>
      <c r="F29" s="4"/>
      <c r="G29" s="4">
        <v>66000</v>
      </c>
    </row>
    <row r="30" spans="1:7" x14ac:dyDescent="0.55000000000000004">
      <c r="A30" s="7" t="s">
        <v>56</v>
      </c>
      <c r="B30" s="4"/>
      <c r="C30" s="4">
        <v>96800</v>
      </c>
      <c r="D30" s="4"/>
      <c r="E30" s="4">
        <v>7150</v>
      </c>
      <c r="F30" s="4"/>
      <c r="G30" s="4">
        <v>103950</v>
      </c>
    </row>
    <row r="31" spans="1:7" x14ac:dyDescent="0.55000000000000004">
      <c r="A31" s="7" t="s">
        <v>57</v>
      </c>
      <c r="B31" s="4"/>
      <c r="C31" s="4"/>
      <c r="D31" s="4">
        <v>27200</v>
      </c>
      <c r="E31" s="4">
        <v>16500</v>
      </c>
      <c r="F31" s="4"/>
      <c r="G31" s="4">
        <v>43700</v>
      </c>
    </row>
    <row r="32" spans="1:7" x14ac:dyDescent="0.55000000000000004">
      <c r="A32" s="7" t="s">
        <v>58</v>
      </c>
      <c r="B32" s="4"/>
      <c r="C32" s="4"/>
      <c r="D32" s="4"/>
      <c r="E32" s="4">
        <v>71500</v>
      </c>
      <c r="F32" s="4">
        <v>5500</v>
      </c>
      <c r="G32" s="4">
        <v>77000</v>
      </c>
    </row>
    <row r="33" spans="1:7" x14ac:dyDescent="0.55000000000000004">
      <c r="A33" s="7" t="s">
        <v>59</v>
      </c>
      <c r="B33" s="4"/>
      <c r="C33" s="4"/>
      <c r="D33" s="4"/>
      <c r="E33" s="4"/>
      <c r="F33" s="4">
        <v>5500</v>
      </c>
      <c r="G33" s="4">
        <v>5500</v>
      </c>
    </row>
    <row r="34" spans="1:7" x14ac:dyDescent="0.55000000000000004">
      <c r="A34" s="7" t="s">
        <v>60</v>
      </c>
      <c r="B34" s="4"/>
      <c r="C34" s="4"/>
      <c r="D34" s="4"/>
      <c r="E34" s="4"/>
      <c r="F34" s="4">
        <v>16500</v>
      </c>
      <c r="G34" s="4">
        <v>16500</v>
      </c>
    </row>
    <row r="35" spans="1:7" x14ac:dyDescent="0.55000000000000004">
      <c r="A35" s="7" t="s">
        <v>61</v>
      </c>
      <c r="B35" s="4"/>
      <c r="C35" s="4">
        <v>181500</v>
      </c>
      <c r="D35" s="4"/>
      <c r="E35" s="4"/>
      <c r="F35" s="4"/>
      <c r="G35" s="4">
        <v>181500</v>
      </c>
    </row>
    <row r="36" spans="1:7" x14ac:dyDescent="0.55000000000000004">
      <c r="A36" s="7" t="s">
        <v>62</v>
      </c>
      <c r="B36" s="4"/>
      <c r="C36" s="4"/>
      <c r="D36" s="4">
        <v>6800</v>
      </c>
      <c r="E36" s="4"/>
      <c r="F36" s="4"/>
      <c r="G36" s="4">
        <v>6800</v>
      </c>
    </row>
    <row r="37" spans="1:7" x14ac:dyDescent="0.55000000000000004">
      <c r="A37" s="7" t="s">
        <v>63</v>
      </c>
      <c r="B37" s="4"/>
      <c r="C37" s="4"/>
      <c r="D37" s="4"/>
      <c r="E37" s="4">
        <v>115500</v>
      </c>
      <c r="F37" s="4"/>
      <c r="G37" s="4">
        <v>115500</v>
      </c>
    </row>
    <row r="38" spans="1:7" x14ac:dyDescent="0.55000000000000004">
      <c r="A38" s="7" t="s">
        <v>64</v>
      </c>
      <c r="B38" s="4">
        <v>23400</v>
      </c>
      <c r="C38" s="4"/>
      <c r="D38" s="4"/>
      <c r="E38" s="4"/>
      <c r="F38" s="4"/>
      <c r="G38" s="4">
        <v>23400</v>
      </c>
    </row>
    <row r="39" spans="1:7" x14ac:dyDescent="0.55000000000000004">
      <c r="A39" s="7" t="s">
        <v>65</v>
      </c>
      <c r="B39" s="4">
        <v>23400</v>
      </c>
      <c r="C39" s="4">
        <v>84700</v>
      </c>
      <c r="D39" s="4"/>
      <c r="E39" s="4">
        <v>115500</v>
      </c>
      <c r="F39" s="4"/>
      <c r="G39" s="4">
        <v>223600</v>
      </c>
    </row>
    <row r="40" spans="1:7" x14ac:dyDescent="0.55000000000000004">
      <c r="A40" s="7" t="s">
        <v>66</v>
      </c>
      <c r="B40" s="4"/>
      <c r="C40" s="4"/>
      <c r="D40" s="4">
        <v>15600</v>
      </c>
      <c r="E40" s="4"/>
      <c r="F40" s="4"/>
      <c r="G40" s="4">
        <v>15600</v>
      </c>
    </row>
    <row r="41" spans="1:7" x14ac:dyDescent="0.55000000000000004">
      <c r="A41" s="7" t="s">
        <v>67</v>
      </c>
      <c r="B41" s="4">
        <v>27300</v>
      </c>
      <c r="C41" s="4"/>
      <c r="D41" s="4"/>
      <c r="E41" s="4">
        <v>28600</v>
      </c>
      <c r="F41" s="4"/>
      <c r="G41" s="4">
        <v>55900</v>
      </c>
    </row>
    <row r="42" spans="1:7" x14ac:dyDescent="0.55000000000000004">
      <c r="A42" s="7" t="s">
        <v>68</v>
      </c>
      <c r="B42" s="4"/>
      <c r="C42" s="4"/>
      <c r="D42" s="4">
        <v>93600</v>
      </c>
      <c r="E42" s="4"/>
      <c r="F42" s="4"/>
      <c r="G42" s="4">
        <v>93600</v>
      </c>
    </row>
    <row r="43" spans="1:7" x14ac:dyDescent="0.55000000000000004">
      <c r="A43" s="7" t="s">
        <v>69</v>
      </c>
      <c r="B43" s="4"/>
      <c r="C43" s="4"/>
      <c r="D43" s="4"/>
      <c r="E43" s="4">
        <v>35750</v>
      </c>
      <c r="F43" s="4"/>
      <c r="G43" s="4">
        <v>35750</v>
      </c>
    </row>
    <row r="44" spans="1:7" x14ac:dyDescent="0.55000000000000004">
      <c r="A44" s="7" t="s">
        <v>70</v>
      </c>
      <c r="B44" s="4"/>
      <c r="C44" s="4"/>
      <c r="D44" s="4">
        <v>29700</v>
      </c>
      <c r="E44" s="4"/>
      <c r="F44" s="4"/>
      <c r="G44" s="4">
        <v>29700</v>
      </c>
    </row>
    <row r="45" spans="1:7" x14ac:dyDescent="0.55000000000000004">
      <c r="A45" s="7" t="s">
        <v>71</v>
      </c>
      <c r="B45" s="4"/>
      <c r="C45" s="4"/>
      <c r="D45" s="4"/>
      <c r="E45" s="4">
        <v>16500</v>
      </c>
      <c r="F45" s="4">
        <v>27000</v>
      </c>
      <c r="G45" s="4">
        <v>43500</v>
      </c>
    </row>
    <row r="46" spans="1:7" x14ac:dyDescent="0.55000000000000004">
      <c r="A46" s="7" t="s">
        <v>72</v>
      </c>
      <c r="B46" s="4">
        <v>39000</v>
      </c>
      <c r="C46" s="4"/>
      <c r="D46" s="4">
        <v>109500</v>
      </c>
      <c r="E46" s="4">
        <v>16500</v>
      </c>
      <c r="F46" s="4">
        <v>22000</v>
      </c>
      <c r="G46" s="4">
        <v>187000</v>
      </c>
    </row>
    <row r="47" spans="1:7" x14ac:dyDescent="0.55000000000000004">
      <c r="A47" s="7" t="s">
        <v>73</v>
      </c>
      <c r="B47" s="4"/>
      <c r="C47" s="4"/>
      <c r="D47" s="4">
        <v>78000</v>
      </c>
      <c r="E47" s="4"/>
      <c r="F47" s="4"/>
      <c r="G47" s="4">
        <v>78000</v>
      </c>
    </row>
    <row r="48" spans="1:7" x14ac:dyDescent="0.55000000000000004">
      <c r="A48" s="7" t="s">
        <v>74</v>
      </c>
      <c r="B48" s="4"/>
      <c r="C48" s="4"/>
      <c r="D48" s="4"/>
      <c r="E48" s="4"/>
      <c r="F48" s="4">
        <v>60500</v>
      </c>
      <c r="G48" s="4">
        <v>60500</v>
      </c>
    </row>
    <row r="49" spans="1:7" x14ac:dyDescent="0.55000000000000004">
      <c r="A49" s="7" t="s">
        <v>75</v>
      </c>
      <c r="B49" s="4">
        <v>39000</v>
      </c>
      <c r="C49" s="4"/>
      <c r="D49" s="4">
        <v>100800</v>
      </c>
      <c r="E49" s="4"/>
      <c r="F49" s="4">
        <v>22000</v>
      </c>
      <c r="G49" s="4">
        <v>161800</v>
      </c>
    </row>
    <row r="50" spans="1:7" x14ac:dyDescent="0.55000000000000004">
      <c r="A50" s="7" t="s">
        <v>76</v>
      </c>
      <c r="B50" s="4"/>
      <c r="C50" s="4"/>
      <c r="D50" s="4">
        <v>7800</v>
      </c>
      <c r="E50" s="4">
        <v>115500</v>
      </c>
      <c r="F50" s="4"/>
      <c r="G50" s="4">
        <v>123300</v>
      </c>
    </row>
    <row r="51" spans="1:7" x14ac:dyDescent="0.55000000000000004">
      <c r="A51" s="7" t="s">
        <v>77</v>
      </c>
      <c r="B51" s="4"/>
      <c r="C51" s="4"/>
      <c r="D51" s="4"/>
      <c r="E51" s="4">
        <v>50050</v>
      </c>
      <c r="F51" s="4"/>
      <c r="G51" s="4">
        <v>50050</v>
      </c>
    </row>
    <row r="52" spans="1:7" x14ac:dyDescent="0.55000000000000004">
      <c r="A52" s="7" t="s">
        <v>78</v>
      </c>
      <c r="B52" s="4">
        <v>15600</v>
      </c>
      <c r="C52" s="4"/>
      <c r="D52" s="4"/>
      <c r="E52" s="4"/>
      <c r="F52" s="4">
        <v>54000</v>
      </c>
      <c r="G52" s="4">
        <v>69600</v>
      </c>
    </row>
    <row r="53" spans="1:7" x14ac:dyDescent="0.55000000000000004">
      <c r="A53" s="7" t="s">
        <v>79</v>
      </c>
      <c r="B53" s="4"/>
      <c r="C53" s="4"/>
      <c r="D53" s="4"/>
      <c r="E53" s="4"/>
      <c r="F53" s="4">
        <v>121500</v>
      </c>
      <c r="G53" s="4">
        <v>121500</v>
      </c>
    </row>
    <row r="54" spans="1:7" x14ac:dyDescent="0.55000000000000004">
      <c r="A54" s="7" t="s">
        <v>80</v>
      </c>
      <c r="B54" s="4">
        <v>31200</v>
      </c>
      <c r="C54" s="4"/>
      <c r="D54" s="4">
        <v>39000</v>
      </c>
      <c r="E54" s="4"/>
      <c r="F54" s="4"/>
      <c r="G54" s="4">
        <v>70200</v>
      </c>
    </row>
    <row r="55" spans="1:7" x14ac:dyDescent="0.55000000000000004">
      <c r="A55" s="7" t="s">
        <v>81</v>
      </c>
      <c r="B55" s="4">
        <v>35100</v>
      </c>
      <c r="C55" s="4"/>
      <c r="D55" s="4"/>
      <c r="E55" s="4"/>
      <c r="F55" s="4"/>
      <c r="G55" s="4">
        <v>35100</v>
      </c>
    </row>
    <row r="56" spans="1:7" x14ac:dyDescent="0.55000000000000004">
      <c r="A56" s="7" t="s">
        <v>82</v>
      </c>
      <c r="B56" s="4"/>
      <c r="C56" s="4"/>
      <c r="D56" s="4">
        <v>70200</v>
      </c>
      <c r="E56" s="4">
        <v>148500</v>
      </c>
      <c r="F56" s="4">
        <v>121500</v>
      </c>
      <c r="G56" s="4">
        <v>340200</v>
      </c>
    </row>
    <row r="57" spans="1:7" x14ac:dyDescent="0.55000000000000004">
      <c r="A57" s="7" t="s">
        <v>83</v>
      </c>
      <c r="B57" s="4"/>
      <c r="C57" s="4"/>
      <c r="D57" s="4"/>
      <c r="E57" s="4"/>
      <c r="F57" s="4">
        <v>108000</v>
      </c>
      <c r="G57" s="4">
        <v>108000</v>
      </c>
    </row>
    <row r="58" spans="1:7" x14ac:dyDescent="0.55000000000000004">
      <c r="A58" s="7" t="s">
        <v>84</v>
      </c>
      <c r="B58" s="4"/>
      <c r="C58" s="4"/>
      <c r="D58" s="4"/>
      <c r="E58" s="4"/>
      <c r="F58" s="4">
        <v>55000</v>
      </c>
      <c r="G58" s="4">
        <v>55000</v>
      </c>
    </row>
    <row r="59" spans="1:7" x14ac:dyDescent="0.55000000000000004">
      <c r="A59" s="7" t="s">
        <v>85</v>
      </c>
      <c r="B59" s="4">
        <v>42900</v>
      </c>
      <c r="C59" s="4">
        <v>12100</v>
      </c>
      <c r="D59" s="4"/>
      <c r="E59" s="4"/>
      <c r="F59" s="4"/>
      <c r="G59" s="4">
        <v>55000</v>
      </c>
    </row>
    <row r="60" spans="1:7" x14ac:dyDescent="0.55000000000000004">
      <c r="A60" s="7" t="s">
        <v>86</v>
      </c>
      <c r="B60" s="4"/>
      <c r="C60" s="4"/>
      <c r="D60" s="4">
        <v>60900</v>
      </c>
      <c r="E60" s="4"/>
      <c r="F60" s="4"/>
      <c r="G60" s="4">
        <v>60900</v>
      </c>
    </row>
    <row r="61" spans="1:7" x14ac:dyDescent="0.55000000000000004">
      <c r="A61" s="7" t="s">
        <v>87</v>
      </c>
      <c r="B61" s="4"/>
      <c r="C61" s="4"/>
      <c r="D61" s="4">
        <v>104100</v>
      </c>
      <c r="E61" s="4">
        <v>57200</v>
      </c>
      <c r="F61" s="4"/>
      <c r="G61" s="4">
        <v>161300</v>
      </c>
    </row>
    <row r="62" spans="1:7" x14ac:dyDescent="0.55000000000000004">
      <c r="A62" s="7" t="s">
        <v>88</v>
      </c>
      <c r="B62" s="4"/>
      <c r="C62" s="4">
        <v>96800</v>
      </c>
      <c r="D62" s="4"/>
      <c r="E62" s="4"/>
      <c r="F62" s="4">
        <v>135000</v>
      </c>
      <c r="G62" s="4">
        <v>231800</v>
      </c>
    </row>
    <row r="63" spans="1:7" x14ac:dyDescent="0.55000000000000004">
      <c r="A63" s="7" t="s">
        <v>89</v>
      </c>
      <c r="B63" s="4">
        <v>23400</v>
      </c>
      <c r="C63" s="4"/>
      <c r="D63" s="4"/>
      <c r="E63" s="4"/>
      <c r="F63" s="4"/>
      <c r="G63" s="4">
        <v>23400</v>
      </c>
    </row>
    <row r="64" spans="1:7" x14ac:dyDescent="0.55000000000000004">
      <c r="A64" s="7" t="s">
        <v>90</v>
      </c>
      <c r="B64" s="4">
        <v>11700</v>
      </c>
      <c r="C64" s="4"/>
      <c r="D64" s="4"/>
      <c r="E64" s="4">
        <v>21450</v>
      </c>
      <c r="F64" s="4"/>
      <c r="G64" s="4">
        <v>33150</v>
      </c>
    </row>
    <row r="65" spans="1:7" x14ac:dyDescent="0.55000000000000004">
      <c r="A65" s="7" t="s">
        <v>91</v>
      </c>
      <c r="B65" s="4">
        <v>31200</v>
      </c>
      <c r="C65" s="4"/>
      <c r="D65" s="4">
        <v>54400</v>
      </c>
      <c r="E65" s="4">
        <v>141900</v>
      </c>
      <c r="F65" s="4"/>
      <c r="G65" s="4">
        <v>227500</v>
      </c>
    </row>
    <row r="66" spans="1:7" x14ac:dyDescent="0.55000000000000004">
      <c r="A66" s="7" t="s">
        <v>92</v>
      </c>
      <c r="B66" s="4"/>
      <c r="C66" s="4"/>
      <c r="D66" s="4"/>
      <c r="E66" s="4"/>
      <c r="F66" s="4">
        <v>103000</v>
      </c>
      <c r="G66" s="4">
        <v>103000</v>
      </c>
    </row>
    <row r="67" spans="1:7" x14ac:dyDescent="0.55000000000000004">
      <c r="A67" s="7" t="s">
        <v>93</v>
      </c>
      <c r="B67" s="4"/>
      <c r="C67" s="4">
        <v>108900</v>
      </c>
      <c r="D67" s="4">
        <v>13600</v>
      </c>
      <c r="E67" s="4"/>
      <c r="F67" s="4"/>
      <c r="G67" s="4">
        <v>122500</v>
      </c>
    </row>
    <row r="68" spans="1:7" x14ac:dyDescent="0.55000000000000004">
      <c r="A68" s="7" t="s">
        <v>94</v>
      </c>
      <c r="B68" s="4"/>
      <c r="C68" s="4"/>
      <c r="D68" s="4">
        <v>27200</v>
      </c>
      <c r="E68" s="4"/>
      <c r="F68" s="4">
        <v>54000</v>
      </c>
      <c r="G68" s="4">
        <v>81200</v>
      </c>
    </row>
    <row r="69" spans="1:7" x14ac:dyDescent="0.55000000000000004">
      <c r="A69" s="7" t="s">
        <v>95</v>
      </c>
      <c r="B69" s="4"/>
      <c r="C69" s="4"/>
      <c r="D69" s="4">
        <v>79200</v>
      </c>
      <c r="E69" s="4">
        <v>16500</v>
      </c>
      <c r="F69" s="4"/>
      <c r="G69" s="4">
        <v>95700</v>
      </c>
    </row>
    <row r="70" spans="1:7" x14ac:dyDescent="0.55000000000000004">
      <c r="A70" s="7" t="s">
        <v>96</v>
      </c>
      <c r="B70" s="4"/>
      <c r="C70" s="4"/>
      <c r="D70" s="4"/>
      <c r="E70" s="4">
        <v>231000</v>
      </c>
      <c r="F70" s="4"/>
      <c r="G70" s="4">
        <v>231000</v>
      </c>
    </row>
    <row r="71" spans="1:7" x14ac:dyDescent="0.55000000000000004">
      <c r="A71" s="7" t="s">
        <v>97</v>
      </c>
      <c r="B71" s="4"/>
      <c r="C71" s="4"/>
      <c r="D71" s="4">
        <v>39000</v>
      </c>
      <c r="E71" s="4"/>
      <c r="F71" s="4"/>
      <c r="G71" s="4">
        <v>39000</v>
      </c>
    </row>
    <row r="72" spans="1:7" x14ac:dyDescent="0.55000000000000004">
      <c r="A72" s="7" t="s">
        <v>98</v>
      </c>
      <c r="B72" s="4"/>
      <c r="C72" s="4"/>
      <c r="D72" s="4"/>
      <c r="E72" s="4"/>
      <c r="F72" s="4">
        <v>27000</v>
      </c>
      <c r="G72" s="4">
        <v>27000</v>
      </c>
    </row>
    <row r="73" spans="1:7" x14ac:dyDescent="0.55000000000000004">
      <c r="A73" s="7" t="s">
        <v>99</v>
      </c>
      <c r="B73" s="4">
        <v>23400</v>
      </c>
      <c r="C73" s="4"/>
      <c r="D73" s="4"/>
      <c r="E73" s="4">
        <v>49500</v>
      </c>
      <c r="F73" s="4"/>
      <c r="G73" s="4">
        <v>72900</v>
      </c>
    </row>
    <row r="74" spans="1:7" x14ac:dyDescent="0.55000000000000004">
      <c r="A74" s="7" t="s">
        <v>100</v>
      </c>
      <c r="B74" s="4">
        <v>23400</v>
      </c>
      <c r="C74" s="4"/>
      <c r="D74" s="4"/>
      <c r="E74" s="4"/>
      <c r="F74" s="4"/>
      <c r="G74" s="4">
        <v>23400</v>
      </c>
    </row>
    <row r="75" spans="1:7" x14ac:dyDescent="0.55000000000000004">
      <c r="A75" s="7" t="s">
        <v>101</v>
      </c>
      <c r="B75" s="4"/>
      <c r="C75" s="4">
        <v>60500</v>
      </c>
      <c r="D75" s="4">
        <v>89100</v>
      </c>
      <c r="E75" s="4">
        <v>165000</v>
      </c>
      <c r="F75" s="4"/>
      <c r="G75" s="4">
        <v>314600</v>
      </c>
    </row>
    <row r="76" spans="1:7" x14ac:dyDescent="0.55000000000000004">
      <c r="A76" s="7" t="s">
        <v>102</v>
      </c>
      <c r="B76" s="4"/>
      <c r="C76" s="4"/>
      <c r="D76" s="4">
        <v>47600</v>
      </c>
      <c r="E76" s="4"/>
      <c r="F76" s="4">
        <v>121500</v>
      </c>
      <c r="G76" s="4">
        <v>169100</v>
      </c>
    </row>
    <row r="77" spans="1:7" x14ac:dyDescent="0.55000000000000004">
      <c r="A77" s="7" t="s">
        <v>103</v>
      </c>
      <c r="B77" s="4">
        <v>23400</v>
      </c>
      <c r="C77" s="4"/>
      <c r="D77" s="4">
        <v>39600</v>
      </c>
      <c r="E77" s="4"/>
      <c r="F77" s="4">
        <v>11000</v>
      </c>
      <c r="G77" s="4">
        <v>74000</v>
      </c>
    </row>
    <row r="78" spans="1:7" x14ac:dyDescent="0.55000000000000004">
      <c r="A78" s="7" t="s">
        <v>104</v>
      </c>
      <c r="B78" s="4"/>
      <c r="C78" s="4">
        <v>36300</v>
      </c>
      <c r="D78" s="4">
        <v>13600</v>
      </c>
      <c r="E78" s="4"/>
      <c r="F78" s="4"/>
      <c r="G78" s="4">
        <v>49900</v>
      </c>
    </row>
    <row r="79" spans="1:7" x14ac:dyDescent="0.55000000000000004">
      <c r="A79" s="7" t="s">
        <v>105</v>
      </c>
      <c r="B79" s="4"/>
      <c r="C79" s="4"/>
      <c r="D79" s="4">
        <v>62400</v>
      </c>
      <c r="E79" s="4"/>
      <c r="F79" s="4"/>
      <c r="G79" s="4">
        <v>62400</v>
      </c>
    </row>
    <row r="80" spans="1:7" x14ac:dyDescent="0.55000000000000004">
      <c r="A80" s="7" t="s">
        <v>106</v>
      </c>
      <c r="B80" s="4"/>
      <c r="C80" s="4"/>
      <c r="D80" s="4"/>
      <c r="E80" s="4"/>
      <c r="F80" s="4">
        <v>135000</v>
      </c>
      <c r="G80" s="4">
        <v>135000</v>
      </c>
    </row>
    <row r="81" spans="1:7" x14ac:dyDescent="0.55000000000000004">
      <c r="A81" s="7" t="s">
        <v>107</v>
      </c>
      <c r="B81" s="4"/>
      <c r="C81" s="4"/>
      <c r="D81" s="4"/>
      <c r="E81" s="4">
        <v>14300</v>
      </c>
      <c r="F81" s="4"/>
      <c r="G81" s="4">
        <v>14300</v>
      </c>
    </row>
    <row r="82" spans="1:7" x14ac:dyDescent="0.55000000000000004">
      <c r="A82" s="7" t="s">
        <v>108</v>
      </c>
      <c r="B82" s="4"/>
      <c r="C82" s="4"/>
      <c r="D82" s="4">
        <v>31200</v>
      </c>
      <c r="E82" s="4"/>
      <c r="F82" s="4"/>
      <c r="G82" s="4">
        <v>31200</v>
      </c>
    </row>
    <row r="83" spans="1:7" x14ac:dyDescent="0.55000000000000004">
      <c r="A83" s="7" t="s">
        <v>109</v>
      </c>
      <c r="B83" s="4"/>
      <c r="C83" s="4"/>
      <c r="D83" s="4">
        <v>54600</v>
      </c>
      <c r="E83" s="4"/>
      <c r="F83" s="4"/>
      <c r="G83" s="4">
        <v>54600</v>
      </c>
    </row>
    <row r="84" spans="1:7" x14ac:dyDescent="0.55000000000000004">
      <c r="A84" s="7" t="s">
        <v>110</v>
      </c>
      <c r="B84" s="4"/>
      <c r="C84" s="4">
        <v>133100</v>
      </c>
      <c r="D84" s="4">
        <v>70200</v>
      </c>
      <c r="E84" s="4"/>
      <c r="F84" s="4"/>
      <c r="G84" s="4">
        <v>203300</v>
      </c>
    </row>
    <row r="85" spans="1:7" x14ac:dyDescent="0.55000000000000004">
      <c r="A85" s="7" t="s">
        <v>111</v>
      </c>
      <c r="B85" s="4"/>
      <c r="C85" s="4"/>
      <c r="D85" s="4">
        <v>69300</v>
      </c>
      <c r="E85" s="4">
        <v>57200</v>
      </c>
      <c r="F85" s="4"/>
      <c r="G85" s="4">
        <v>126500</v>
      </c>
    </row>
    <row r="86" spans="1:7" x14ac:dyDescent="0.55000000000000004">
      <c r="A86" s="7" t="s">
        <v>112</v>
      </c>
      <c r="B86" s="4"/>
      <c r="C86" s="4">
        <v>108900</v>
      </c>
      <c r="D86" s="4">
        <v>61200</v>
      </c>
      <c r="E86" s="4">
        <v>49500</v>
      </c>
      <c r="F86" s="4"/>
      <c r="G86" s="4">
        <v>219600</v>
      </c>
    </row>
    <row r="87" spans="1:7" x14ac:dyDescent="0.55000000000000004">
      <c r="A87" s="7" t="s">
        <v>113</v>
      </c>
      <c r="B87" s="4"/>
      <c r="C87" s="4"/>
      <c r="D87" s="4">
        <v>20400</v>
      </c>
      <c r="E87" s="4"/>
      <c r="F87" s="4">
        <v>121500</v>
      </c>
      <c r="G87" s="4">
        <v>141900</v>
      </c>
    </row>
    <row r="88" spans="1:7" x14ac:dyDescent="0.55000000000000004">
      <c r="A88" s="7" t="s">
        <v>114</v>
      </c>
      <c r="B88" s="4"/>
      <c r="C88" s="4"/>
      <c r="D88" s="4"/>
      <c r="E88" s="4"/>
      <c r="F88" s="4">
        <v>121500</v>
      </c>
      <c r="G88" s="4">
        <v>121500</v>
      </c>
    </row>
    <row r="89" spans="1:7" x14ac:dyDescent="0.55000000000000004">
      <c r="A89" s="7" t="s">
        <v>115</v>
      </c>
      <c r="B89" s="4"/>
      <c r="C89" s="4"/>
      <c r="D89" s="4">
        <v>34000</v>
      </c>
      <c r="E89" s="4"/>
      <c r="F89" s="4"/>
      <c r="G89" s="4">
        <v>34000</v>
      </c>
    </row>
    <row r="90" spans="1:7" x14ac:dyDescent="0.55000000000000004">
      <c r="A90" s="7" t="s">
        <v>116</v>
      </c>
      <c r="B90" s="4"/>
      <c r="C90" s="4">
        <v>48400</v>
      </c>
      <c r="D90" s="4"/>
      <c r="E90" s="4">
        <v>71500</v>
      </c>
      <c r="F90" s="4"/>
      <c r="G90" s="4">
        <v>119900</v>
      </c>
    </row>
    <row r="91" spans="1:7" x14ac:dyDescent="0.55000000000000004">
      <c r="A91" s="7" t="s">
        <v>117</v>
      </c>
      <c r="B91" s="4"/>
      <c r="C91" s="4"/>
      <c r="D91" s="4">
        <v>59400</v>
      </c>
      <c r="E91" s="4">
        <v>115500</v>
      </c>
      <c r="F91" s="4">
        <v>108000</v>
      </c>
      <c r="G91" s="4">
        <v>282900</v>
      </c>
    </row>
    <row r="92" spans="1:7" x14ac:dyDescent="0.55000000000000004">
      <c r="A92" s="7" t="s">
        <v>118</v>
      </c>
      <c r="B92" s="4"/>
      <c r="C92" s="4">
        <v>108900</v>
      </c>
      <c r="D92" s="4">
        <v>20400</v>
      </c>
      <c r="E92" s="4"/>
      <c r="F92" s="4">
        <v>67500</v>
      </c>
      <c r="G92" s="4">
        <v>196800</v>
      </c>
    </row>
    <row r="93" spans="1:7" x14ac:dyDescent="0.55000000000000004">
      <c r="A93" s="7" t="s">
        <v>119</v>
      </c>
      <c r="B93" s="4"/>
      <c r="C93" s="4"/>
      <c r="D93" s="4">
        <v>99000</v>
      </c>
      <c r="E93" s="4"/>
      <c r="F93" s="4"/>
      <c r="G93" s="4">
        <v>99000</v>
      </c>
    </row>
    <row r="94" spans="1:7" x14ac:dyDescent="0.55000000000000004">
      <c r="A94" s="7" t="s">
        <v>120</v>
      </c>
      <c r="B94" s="4"/>
      <c r="C94" s="4"/>
      <c r="D94" s="4">
        <v>19800</v>
      </c>
      <c r="E94" s="4">
        <v>236500</v>
      </c>
      <c r="F94" s="4"/>
      <c r="G94" s="4">
        <v>256300</v>
      </c>
    </row>
    <row r="95" spans="1:7" x14ac:dyDescent="0.55000000000000004">
      <c r="A95" s="7" t="s">
        <v>121</v>
      </c>
      <c r="B95" s="4"/>
      <c r="C95" s="4">
        <v>84700</v>
      </c>
      <c r="D95" s="4">
        <v>7800</v>
      </c>
      <c r="E95" s="4">
        <v>35750</v>
      </c>
      <c r="F95" s="4">
        <v>88000</v>
      </c>
      <c r="G95" s="4">
        <v>216250</v>
      </c>
    </row>
    <row r="96" spans="1:7" x14ac:dyDescent="0.55000000000000004">
      <c r="A96" s="7" t="s">
        <v>122</v>
      </c>
      <c r="B96" s="4"/>
      <c r="C96" s="4"/>
      <c r="D96" s="4">
        <v>69300</v>
      </c>
      <c r="E96" s="4"/>
      <c r="F96" s="4"/>
      <c r="G96" s="4">
        <v>69300</v>
      </c>
    </row>
    <row r="97" spans="1:7" x14ac:dyDescent="0.55000000000000004">
      <c r="A97" s="7" t="s">
        <v>123</v>
      </c>
      <c r="B97" s="4"/>
      <c r="C97" s="4">
        <v>72600</v>
      </c>
      <c r="D97" s="4">
        <v>19800</v>
      </c>
      <c r="E97" s="4"/>
      <c r="F97" s="4"/>
      <c r="G97" s="4">
        <v>92400</v>
      </c>
    </row>
    <row r="98" spans="1:7" x14ac:dyDescent="0.55000000000000004">
      <c r="A98" s="7" t="s">
        <v>124</v>
      </c>
      <c r="B98" s="4"/>
      <c r="C98" s="4"/>
      <c r="D98" s="4"/>
      <c r="E98" s="4"/>
      <c r="F98" s="4">
        <v>49500</v>
      </c>
      <c r="G98" s="4">
        <v>49500</v>
      </c>
    </row>
    <row r="99" spans="1:7" x14ac:dyDescent="0.55000000000000004">
      <c r="A99" s="7" t="s">
        <v>125</v>
      </c>
      <c r="B99" s="4"/>
      <c r="C99" s="4"/>
      <c r="D99" s="4">
        <v>95900</v>
      </c>
      <c r="E99" s="4">
        <v>57200</v>
      </c>
      <c r="F99" s="4"/>
      <c r="G99" s="4">
        <v>153100</v>
      </c>
    </row>
    <row r="100" spans="1:7" x14ac:dyDescent="0.55000000000000004">
      <c r="A100" s="7" t="s">
        <v>126</v>
      </c>
      <c r="B100" s="4"/>
      <c r="C100" s="4"/>
      <c r="D100" s="4">
        <v>19800</v>
      </c>
      <c r="E100" s="4"/>
      <c r="F100" s="4"/>
      <c r="G100" s="4">
        <v>19800</v>
      </c>
    </row>
    <row r="101" spans="1:7" x14ac:dyDescent="0.55000000000000004">
      <c r="A101" s="7" t="s">
        <v>127</v>
      </c>
      <c r="B101" s="4"/>
      <c r="C101" s="4">
        <v>96800</v>
      </c>
      <c r="D101" s="4"/>
      <c r="E101" s="4"/>
      <c r="F101" s="4"/>
      <c r="G101" s="4">
        <v>96800</v>
      </c>
    </row>
    <row r="102" spans="1:7" x14ac:dyDescent="0.55000000000000004">
      <c r="A102" s="7" t="s">
        <v>128</v>
      </c>
      <c r="B102" s="4"/>
      <c r="C102" s="4"/>
      <c r="D102" s="4">
        <v>39000</v>
      </c>
      <c r="E102" s="4"/>
      <c r="F102" s="4">
        <v>16500</v>
      </c>
      <c r="G102" s="4">
        <v>55500</v>
      </c>
    </row>
    <row r="103" spans="1:7" x14ac:dyDescent="0.55000000000000004">
      <c r="A103" s="7" t="s">
        <v>129</v>
      </c>
      <c r="B103" s="4"/>
      <c r="C103" s="4">
        <v>48400</v>
      </c>
      <c r="D103" s="4"/>
      <c r="E103" s="4">
        <v>165000</v>
      </c>
      <c r="F103" s="4"/>
      <c r="G103" s="4">
        <v>213400</v>
      </c>
    </row>
    <row r="104" spans="1:7" x14ac:dyDescent="0.55000000000000004">
      <c r="A104" s="7" t="s">
        <v>130</v>
      </c>
      <c r="B104" s="4"/>
      <c r="C104" s="4"/>
      <c r="D104" s="4"/>
      <c r="E104" s="4">
        <v>7150</v>
      </c>
      <c r="F104" s="4"/>
      <c r="G104" s="4">
        <v>7150</v>
      </c>
    </row>
    <row r="105" spans="1:7" x14ac:dyDescent="0.55000000000000004">
      <c r="A105" s="7" t="s">
        <v>131</v>
      </c>
      <c r="B105" s="4"/>
      <c r="C105" s="4"/>
      <c r="D105" s="4">
        <v>80100</v>
      </c>
      <c r="E105" s="4"/>
      <c r="F105" s="4"/>
      <c r="G105" s="4">
        <v>80100</v>
      </c>
    </row>
    <row r="106" spans="1:7" x14ac:dyDescent="0.55000000000000004">
      <c r="A106" s="7" t="s">
        <v>132</v>
      </c>
      <c r="B106" s="4"/>
      <c r="C106" s="4"/>
      <c r="D106" s="4"/>
      <c r="E106" s="4">
        <v>7150</v>
      </c>
      <c r="F106" s="4"/>
      <c r="G106" s="4">
        <v>7150</v>
      </c>
    </row>
    <row r="107" spans="1:7" x14ac:dyDescent="0.55000000000000004">
      <c r="A107" s="7" t="s">
        <v>133</v>
      </c>
      <c r="B107" s="4"/>
      <c r="C107" s="4"/>
      <c r="D107" s="4"/>
      <c r="E107" s="4">
        <v>229350</v>
      </c>
      <c r="F107" s="4"/>
      <c r="G107" s="4">
        <v>229350</v>
      </c>
    </row>
    <row r="108" spans="1:7" x14ac:dyDescent="0.55000000000000004">
      <c r="A108" s="7" t="s">
        <v>134</v>
      </c>
      <c r="B108" s="4">
        <v>3900</v>
      </c>
      <c r="C108" s="4"/>
      <c r="D108" s="4"/>
      <c r="E108" s="4">
        <v>121550</v>
      </c>
      <c r="F108" s="4"/>
      <c r="G108" s="4">
        <v>125450</v>
      </c>
    </row>
    <row r="109" spans="1:7" x14ac:dyDescent="0.55000000000000004">
      <c r="A109" s="7" t="s">
        <v>135</v>
      </c>
      <c r="B109" s="4"/>
      <c r="C109" s="4"/>
      <c r="D109" s="4">
        <v>54400</v>
      </c>
      <c r="E109" s="4"/>
      <c r="F109" s="4">
        <v>93500</v>
      </c>
      <c r="G109" s="4">
        <v>147900</v>
      </c>
    </row>
    <row r="110" spans="1:7" x14ac:dyDescent="0.55000000000000004">
      <c r="A110" s="7" t="s">
        <v>136</v>
      </c>
      <c r="B110" s="4"/>
      <c r="C110" s="4"/>
      <c r="D110" s="4"/>
      <c r="E110" s="4">
        <v>66000</v>
      </c>
      <c r="F110" s="4">
        <v>22000</v>
      </c>
      <c r="G110" s="4">
        <v>88000</v>
      </c>
    </row>
    <row r="111" spans="1:7" x14ac:dyDescent="0.55000000000000004">
      <c r="A111" s="7" t="s">
        <v>137</v>
      </c>
      <c r="B111" s="4"/>
      <c r="C111" s="4"/>
      <c r="D111" s="4">
        <v>101400</v>
      </c>
      <c r="E111" s="4"/>
      <c r="F111" s="4">
        <v>22000</v>
      </c>
      <c r="G111" s="4">
        <v>123400</v>
      </c>
    </row>
    <row r="112" spans="1:7" x14ac:dyDescent="0.55000000000000004">
      <c r="A112" s="7" t="s">
        <v>138</v>
      </c>
      <c r="B112" s="4">
        <v>46800</v>
      </c>
      <c r="C112" s="4"/>
      <c r="D112" s="4">
        <v>39000</v>
      </c>
      <c r="E112" s="4"/>
      <c r="F112" s="4"/>
      <c r="G112" s="4">
        <v>85800</v>
      </c>
    </row>
    <row r="113" spans="1:7" x14ac:dyDescent="0.55000000000000004">
      <c r="A113" s="7" t="s">
        <v>139</v>
      </c>
      <c r="B113" s="4"/>
      <c r="C113" s="4"/>
      <c r="D113" s="4">
        <v>61200</v>
      </c>
      <c r="E113" s="4"/>
      <c r="F113" s="4"/>
      <c r="G113" s="4">
        <v>61200</v>
      </c>
    </row>
    <row r="114" spans="1:7" x14ac:dyDescent="0.55000000000000004">
      <c r="A114" s="7" t="s">
        <v>140</v>
      </c>
      <c r="B114" s="4">
        <v>35100</v>
      </c>
      <c r="C114" s="4"/>
      <c r="D114" s="4"/>
      <c r="E114" s="4">
        <v>66000</v>
      </c>
      <c r="F114" s="4"/>
      <c r="G114" s="4">
        <v>101100</v>
      </c>
    </row>
    <row r="115" spans="1:7" x14ac:dyDescent="0.55000000000000004">
      <c r="A115" s="7" t="s">
        <v>141</v>
      </c>
      <c r="B115" s="4"/>
      <c r="C115" s="4"/>
      <c r="D115" s="4">
        <v>61200</v>
      </c>
      <c r="E115" s="4"/>
      <c r="F115" s="4"/>
      <c r="G115" s="4">
        <v>61200</v>
      </c>
    </row>
    <row r="116" spans="1:7" x14ac:dyDescent="0.55000000000000004">
      <c r="A116" s="7" t="s">
        <v>142</v>
      </c>
      <c r="B116" s="4"/>
      <c r="C116" s="4"/>
      <c r="D116" s="4"/>
      <c r="E116" s="4"/>
      <c r="F116" s="4">
        <v>54000</v>
      </c>
      <c r="G116" s="4">
        <v>54000</v>
      </c>
    </row>
    <row r="117" spans="1:7" x14ac:dyDescent="0.55000000000000004">
      <c r="A117" s="7" t="s">
        <v>23</v>
      </c>
      <c r="B117" s="4">
        <v>581100</v>
      </c>
      <c r="C117" s="4">
        <v>1754500</v>
      </c>
      <c r="D117" s="4">
        <v>2960700</v>
      </c>
      <c r="E117" s="4">
        <v>3204300</v>
      </c>
      <c r="F117" s="4">
        <v>2780500</v>
      </c>
      <c r="G117" s="4">
        <v>11281100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0CF2-65EF-44BD-A180-256E92004D81}">
  <dimension ref="A1:K220"/>
  <sheetViews>
    <sheetView workbookViewId="0"/>
  </sheetViews>
  <sheetFormatPr defaultRowHeight="18" x14ac:dyDescent="0.55000000000000004"/>
  <cols>
    <col min="1" max="1" width="11.08203125" bestFit="1" customWidth="1"/>
    <col min="2" max="2" width="14.75" customWidth="1"/>
    <col min="3" max="3" width="35.08203125" customWidth="1"/>
    <col min="4" max="5" width="9.1640625" customWidth="1"/>
    <col min="6" max="6" width="11" customWidth="1"/>
    <col min="7" max="7" width="8.6640625" style="10"/>
    <col min="8" max="8" width="19.4140625" customWidth="1"/>
    <col min="9" max="9" width="25.33203125" customWidth="1"/>
    <col min="10" max="10" width="11" customWidth="1"/>
    <col min="11" max="11" width="20.58203125" customWidth="1"/>
  </cols>
  <sheetData>
    <row r="1" spans="1:11" ht="5" customHeight="1" x14ac:dyDescent="0.55000000000000004"/>
    <row r="2" spans="1:11" ht="26.5" x14ac:dyDescent="0.55000000000000004">
      <c r="A2" s="12" t="s">
        <v>0</v>
      </c>
      <c r="B2" s="12"/>
      <c r="C2" s="12"/>
      <c r="D2" s="12"/>
      <c r="E2" s="12"/>
      <c r="F2" s="12"/>
      <c r="G2" s="12"/>
      <c r="H2" s="12"/>
    </row>
    <row r="3" spans="1:11" ht="5" customHeight="1" x14ac:dyDescent="0.55000000000000004"/>
    <row r="4" spans="1:11" x14ac:dyDescent="0.5500000000000000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1" t="s">
        <v>143</v>
      </c>
      <c r="H4" s="1" t="s">
        <v>144</v>
      </c>
      <c r="I4" s="1" t="s">
        <v>145</v>
      </c>
      <c r="J4" s="1" t="s">
        <v>146</v>
      </c>
      <c r="K4" s="1" t="s">
        <v>147</v>
      </c>
    </row>
    <row r="5" spans="1:11" x14ac:dyDescent="0.55000000000000004">
      <c r="A5" s="2">
        <v>44562</v>
      </c>
      <c r="B5" t="s">
        <v>9</v>
      </c>
      <c r="C5" t="s">
        <v>10</v>
      </c>
      <c r="D5" s="3">
        <v>7800</v>
      </c>
      <c r="E5">
        <v>9</v>
      </c>
      <c r="F5" s="4">
        <f>テーブル13[[#This Row],[単価]]*テーブル13[[#This Row],[数量]]</f>
        <v>70200</v>
      </c>
      <c r="G5" s="10">
        <f>WEEKNUM(テーブル13[[#This Row],[注文日]],1)-WEEKNUM(DATE(YEAR(テーブル13[[#This Row],[注文日]]),MONTH(テーブル13[[#This Row],[注文日]]),1),1)+1</f>
        <v>1</v>
      </c>
      <c r="H5">
        <f>WEEKNUM(テーブル13[[#This Row],[注文日]],1)</f>
        <v>1</v>
      </c>
      <c r="I5" s="5">
        <f>WEEKNUM(DATE(YEAR(テーブル13[[#This Row],[注文日]]),MONTH(テーブル13[[#This Row],[注文日]]),1),1)</f>
        <v>1</v>
      </c>
      <c r="J5" s="5">
        <f>テーブル13[[#This Row],[WEEKNUM関数]]-テーブル13[[#This Row],[WEEKNUM関数を調整]]</f>
        <v>0</v>
      </c>
      <c r="K5" s="5">
        <f>テーブル13[[#This Row],[引き算]]+1</f>
        <v>1</v>
      </c>
    </row>
    <row r="6" spans="1:11" x14ac:dyDescent="0.55000000000000004">
      <c r="A6" s="2">
        <v>44563</v>
      </c>
      <c r="B6" t="s">
        <v>9</v>
      </c>
      <c r="C6" t="s">
        <v>14</v>
      </c>
      <c r="D6" s="3">
        <v>9900</v>
      </c>
      <c r="E6">
        <v>1</v>
      </c>
      <c r="F6" s="4">
        <f>テーブル13[[#This Row],[単価]]*テーブル13[[#This Row],[数量]]</f>
        <v>9900</v>
      </c>
      <c r="G6" s="10">
        <f>WEEKNUM(テーブル13[[#This Row],[注文日]],1)-WEEKNUM(DATE(YEAR(テーブル13[[#This Row],[注文日]]),MONTH(テーブル13[[#This Row],[注文日]]),1),1)+1</f>
        <v>2</v>
      </c>
      <c r="H6">
        <f>WEEKNUM(テーブル13[[#This Row],[注文日]],1)</f>
        <v>2</v>
      </c>
      <c r="I6" s="5">
        <f>WEEKNUM(DATE(YEAR(テーブル13[[#This Row],[注文日]]),MONTH(テーブル13[[#This Row],[注文日]]),1),1)</f>
        <v>1</v>
      </c>
      <c r="J6" s="5">
        <f>テーブル13[[#This Row],[WEEKNUM関数]]-テーブル13[[#This Row],[WEEKNUM関数を調整]]</f>
        <v>1</v>
      </c>
      <c r="K6" s="5">
        <f>テーブル13[[#This Row],[引き算]]+1</f>
        <v>2</v>
      </c>
    </row>
    <row r="7" spans="1:11" x14ac:dyDescent="0.55000000000000004">
      <c r="A7" s="2">
        <v>44564</v>
      </c>
      <c r="B7" t="s">
        <v>9</v>
      </c>
      <c r="C7" t="s">
        <v>18</v>
      </c>
      <c r="D7" s="3">
        <v>6800</v>
      </c>
      <c r="E7">
        <v>1</v>
      </c>
      <c r="F7" s="4">
        <f>テーブル13[[#This Row],[単価]]*テーブル13[[#This Row],[数量]]</f>
        <v>6800</v>
      </c>
      <c r="G7" s="10">
        <f>WEEKNUM(テーブル13[[#This Row],[注文日]],1)-WEEKNUM(DATE(YEAR(テーブル13[[#This Row],[注文日]]),MONTH(テーブル13[[#This Row],[注文日]]),1),1)+1</f>
        <v>2</v>
      </c>
      <c r="H7">
        <f>WEEKNUM(テーブル13[[#This Row],[注文日]],1)</f>
        <v>2</v>
      </c>
      <c r="I7" s="5">
        <f>WEEKNUM(DATE(YEAR(テーブル13[[#This Row],[注文日]]),MONTH(テーブル13[[#This Row],[注文日]]),1),1)</f>
        <v>1</v>
      </c>
      <c r="J7" s="5">
        <f>テーブル13[[#This Row],[WEEKNUM関数]]-テーブル13[[#This Row],[WEEKNUM関数を調整]]</f>
        <v>1</v>
      </c>
      <c r="K7" s="5">
        <f>テーブル13[[#This Row],[引き算]]+1</f>
        <v>2</v>
      </c>
    </row>
    <row r="8" spans="1:11" x14ac:dyDescent="0.55000000000000004">
      <c r="A8" s="2">
        <v>44565</v>
      </c>
      <c r="B8" t="s">
        <v>7</v>
      </c>
      <c r="C8" t="s">
        <v>8</v>
      </c>
      <c r="D8" s="3">
        <v>5500</v>
      </c>
      <c r="E8">
        <v>1</v>
      </c>
      <c r="F8" s="4">
        <f>テーブル13[[#This Row],[単価]]*テーブル13[[#This Row],[数量]]</f>
        <v>5500</v>
      </c>
      <c r="G8" s="10">
        <f>WEEKNUM(テーブル13[[#This Row],[注文日]],1)-WEEKNUM(DATE(YEAR(テーブル13[[#This Row],[注文日]]),MONTH(テーブル13[[#This Row],[注文日]]),1),1)+1</f>
        <v>2</v>
      </c>
      <c r="H8">
        <f>WEEKNUM(テーブル13[[#This Row],[注文日]],1)</f>
        <v>2</v>
      </c>
      <c r="I8" s="5">
        <f>WEEKNUM(DATE(YEAR(テーブル13[[#This Row],[注文日]]),MONTH(テーブル13[[#This Row],[注文日]]),1),1)</f>
        <v>1</v>
      </c>
      <c r="J8" s="5">
        <f>テーブル13[[#This Row],[WEEKNUM関数]]-テーブル13[[#This Row],[WEEKNUM関数を調整]]</f>
        <v>1</v>
      </c>
      <c r="K8" s="5">
        <f>テーブル13[[#This Row],[引き算]]+1</f>
        <v>2</v>
      </c>
    </row>
    <row r="9" spans="1:11" hidden="1" x14ac:dyDescent="0.55000000000000004">
      <c r="A9" s="2">
        <v>44566</v>
      </c>
      <c r="B9" t="s">
        <v>16</v>
      </c>
      <c r="C9" t="s">
        <v>17</v>
      </c>
      <c r="D9" s="3">
        <v>3900</v>
      </c>
      <c r="E9">
        <v>3</v>
      </c>
      <c r="F9" s="4">
        <f>テーブル13[[#This Row],[単価]]*テーブル13[[#This Row],[数量]]</f>
        <v>11700</v>
      </c>
      <c r="G9" s="10">
        <f>WEEKNUM(テーブル13[[#This Row],[注文日]],1)-WEEKNUM(DATE(YEAR(テーブル13[[#This Row],[注文日]]),MONTH(テーブル13[[#This Row],[注文日]]),1),1)+1</f>
        <v>2</v>
      </c>
      <c r="H9">
        <f>WEEKNUM(テーブル13[[#This Row],[注文日]],1)</f>
        <v>2</v>
      </c>
      <c r="I9" s="5">
        <f>WEEKNUM(DATE(YEAR(テーブル13[[#This Row],[注文日]]),MONTH(テーブル13[[#This Row],[注文日]]),1),1)</f>
        <v>1</v>
      </c>
      <c r="J9" s="5">
        <f>テーブル13[[#This Row],[WEEKNUM関数]]-テーブル13[[#This Row],[WEEKNUM関数を調整]]</f>
        <v>1</v>
      </c>
      <c r="K9" s="5">
        <f>テーブル13[[#This Row],[引き算]]+1</f>
        <v>2</v>
      </c>
    </row>
    <row r="10" spans="1:11" hidden="1" x14ac:dyDescent="0.55000000000000004">
      <c r="A10" s="2">
        <v>44566</v>
      </c>
      <c r="B10" t="s">
        <v>9</v>
      </c>
      <c r="C10" t="s">
        <v>14</v>
      </c>
      <c r="D10" s="3">
        <v>9900</v>
      </c>
      <c r="E10">
        <v>9</v>
      </c>
      <c r="F10" s="4">
        <f>テーブル13[[#This Row],[単価]]*テーブル13[[#This Row],[数量]]</f>
        <v>89100</v>
      </c>
      <c r="G10" s="10">
        <f>WEEKNUM(テーブル13[[#This Row],[注文日]],1)-WEEKNUM(DATE(YEAR(テーブル13[[#This Row],[注文日]]),MONTH(テーブル13[[#This Row],[注文日]]),1),1)+1</f>
        <v>2</v>
      </c>
      <c r="H10">
        <f>WEEKNUM(テーブル13[[#This Row],[注文日]],1)</f>
        <v>2</v>
      </c>
      <c r="I10" s="5">
        <f>WEEKNUM(DATE(YEAR(テーブル13[[#This Row],[注文日]]),MONTH(テーブル13[[#This Row],[注文日]]),1),1)</f>
        <v>1</v>
      </c>
      <c r="J10" s="5">
        <f>テーブル13[[#This Row],[WEEKNUM関数]]-テーブル13[[#This Row],[WEEKNUM関数を調整]]</f>
        <v>1</v>
      </c>
      <c r="K10" s="5">
        <f>テーブル13[[#This Row],[引き算]]+1</f>
        <v>2</v>
      </c>
    </row>
    <row r="11" spans="1:11" hidden="1" x14ac:dyDescent="0.55000000000000004">
      <c r="A11" s="2">
        <v>44566</v>
      </c>
      <c r="B11" t="s">
        <v>12</v>
      </c>
      <c r="C11" t="s">
        <v>15</v>
      </c>
      <c r="D11" s="3">
        <v>16500</v>
      </c>
      <c r="E11">
        <v>4</v>
      </c>
      <c r="F11" s="4">
        <f>テーブル13[[#This Row],[単価]]*テーブル13[[#This Row],[数量]]</f>
        <v>66000</v>
      </c>
      <c r="G11" s="10">
        <f>WEEKNUM(テーブル13[[#This Row],[注文日]],1)-WEEKNUM(DATE(YEAR(テーブル13[[#This Row],[注文日]]),MONTH(テーブル13[[#This Row],[注文日]]),1),1)+1</f>
        <v>2</v>
      </c>
      <c r="H11">
        <f>WEEKNUM(テーブル13[[#This Row],[注文日]],1)</f>
        <v>2</v>
      </c>
      <c r="I11" s="5">
        <f>WEEKNUM(DATE(YEAR(テーブル13[[#This Row],[注文日]]),MONTH(テーブル13[[#This Row],[注文日]]),1),1)</f>
        <v>1</v>
      </c>
      <c r="J11" s="5">
        <f>テーブル13[[#This Row],[WEEKNUM関数]]-テーブル13[[#This Row],[WEEKNUM関数を調整]]</f>
        <v>1</v>
      </c>
      <c r="K11" s="5">
        <f>テーブル13[[#This Row],[引き算]]+1</f>
        <v>2</v>
      </c>
    </row>
    <row r="12" spans="1:11" hidden="1" x14ac:dyDescent="0.55000000000000004">
      <c r="A12" s="2">
        <v>44566</v>
      </c>
      <c r="B12" t="s">
        <v>19</v>
      </c>
      <c r="C12" t="s">
        <v>20</v>
      </c>
      <c r="D12" s="3">
        <v>12100</v>
      </c>
      <c r="E12">
        <v>8</v>
      </c>
      <c r="F12" s="4">
        <f>テーブル13[[#This Row],[単価]]*テーブル13[[#This Row],[数量]]</f>
        <v>96800</v>
      </c>
      <c r="G12" s="10">
        <f>WEEKNUM(テーブル13[[#This Row],[注文日]],1)-WEEKNUM(DATE(YEAR(テーブル13[[#This Row],[注文日]]),MONTH(テーブル13[[#This Row],[注文日]]),1),1)+1</f>
        <v>2</v>
      </c>
      <c r="H12">
        <f>WEEKNUM(テーブル13[[#This Row],[注文日]],1)</f>
        <v>2</v>
      </c>
      <c r="I12" s="5">
        <f>WEEKNUM(DATE(YEAR(テーブル13[[#This Row],[注文日]]),MONTH(テーブル13[[#This Row],[注文日]]),1),1)</f>
        <v>1</v>
      </c>
      <c r="J12" s="5">
        <f>テーブル13[[#This Row],[WEEKNUM関数]]-テーブル13[[#This Row],[WEEKNUM関数を調整]]</f>
        <v>1</v>
      </c>
      <c r="K12" s="5">
        <f>テーブル13[[#This Row],[引き算]]+1</f>
        <v>2</v>
      </c>
    </row>
    <row r="13" spans="1:11" hidden="1" x14ac:dyDescent="0.55000000000000004">
      <c r="A13" s="2">
        <v>44566</v>
      </c>
      <c r="B13" t="s">
        <v>7</v>
      </c>
      <c r="C13" t="s">
        <v>11</v>
      </c>
      <c r="D13" s="3">
        <v>13500</v>
      </c>
      <c r="E13">
        <v>9</v>
      </c>
      <c r="F13" s="4">
        <f>テーブル13[[#This Row],[単価]]*テーブル13[[#This Row],[数量]]</f>
        <v>121500</v>
      </c>
      <c r="G13" s="10">
        <f>WEEKNUM(テーブル13[[#This Row],[注文日]],1)-WEEKNUM(DATE(YEAR(テーブル13[[#This Row],[注文日]]),MONTH(テーブル13[[#This Row],[注文日]]),1),1)+1</f>
        <v>2</v>
      </c>
      <c r="H13">
        <f>WEEKNUM(テーブル13[[#This Row],[注文日]],1)</f>
        <v>2</v>
      </c>
      <c r="I13" s="5">
        <f>WEEKNUM(DATE(YEAR(テーブル13[[#This Row],[注文日]]),MONTH(テーブル13[[#This Row],[注文日]]),1),1)</f>
        <v>1</v>
      </c>
      <c r="J13" s="5">
        <f>テーブル13[[#This Row],[WEEKNUM関数]]-テーブル13[[#This Row],[WEEKNUM関数を調整]]</f>
        <v>1</v>
      </c>
      <c r="K13" s="5">
        <f>テーブル13[[#This Row],[引き算]]+1</f>
        <v>2</v>
      </c>
    </row>
    <row r="14" spans="1:11" x14ac:dyDescent="0.55000000000000004">
      <c r="A14" s="2">
        <v>44567</v>
      </c>
      <c r="B14" t="s">
        <v>19</v>
      </c>
      <c r="C14" t="s">
        <v>20</v>
      </c>
      <c r="D14" s="3">
        <v>12100</v>
      </c>
      <c r="E14">
        <v>3</v>
      </c>
      <c r="F14" s="4">
        <f>テーブル13[[#This Row],[単価]]*テーブル13[[#This Row],[数量]]</f>
        <v>36300</v>
      </c>
      <c r="G14" s="10">
        <f>WEEKNUM(テーブル13[[#This Row],[注文日]],1)-WEEKNUM(DATE(YEAR(テーブル13[[#This Row],[注文日]]),MONTH(テーブル13[[#This Row],[注文日]]),1),1)+1</f>
        <v>2</v>
      </c>
      <c r="H14">
        <f>WEEKNUM(テーブル13[[#This Row],[注文日]],1)</f>
        <v>2</v>
      </c>
      <c r="I14" s="5">
        <f>WEEKNUM(DATE(YEAR(テーブル13[[#This Row],[注文日]]),MONTH(テーブル13[[#This Row],[注文日]]),1),1)</f>
        <v>1</v>
      </c>
      <c r="J14" s="5">
        <f>テーブル13[[#This Row],[WEEKNUM関数]]-テーブル13[[#This Row],[WEEKNUM関数を調整]]</f>
        <v>1</v>
      </c>
      <c r="K14" s="5">
        <f>テーブル13[[#This Row],[引き算]]+1</f>
        <v>2</v>
      </c>
    </row>
    <row r="15" spans="1:11" x14ac:dyDescent="0.55000000000000004">
      <c r="A15" s="2">
        <v>44568</v>
      </c>
      <c r="B15" t="s">
        <v>9</v>
      </c>
      <c r="C15" t="s">
        <v>18</v>
      </c>
      <c r="D15" s="3">
        <v>6800</v>
      </c>
      <c r="E15">
        <v>9</v>
      </c>
      <c r="F15" s="4">
        <f>テーブル13[[#This Row],[単価]]*テーブル13[[#This Row],[数量]]</f>
        <v>61200</v>
      </c>
      <c r="G15" s="10">
        <f>WEEKNUM(テーブル13[[#This Row],[注文日]],1)-WEEKNUM(DATE(YEAR(テーブル13[[#This Row],[注文日]]),MONTH(テーブル13[[#This Row],[注文日]]),1),1)+1</f>
        <v>2</v>
      </c>
      <c r="H15">
        <f>WEEKNUM(テーブル13[[#This Row],[注文日]],1)</f>
        <v>2</v>
      </c>
      <c r="I15" s="5">
        <f>WEEKNUM(DATE(YEAR(テーブル13[[#This Row],[注文日]]),MONTH(テーブル13[[#This Row],[注文日]]),1),1)</f>
        <v>1</v>
      </c>
      <c r="J15" s="5">
        <f>テーブル13[[#This Row],[WEEKNUM関数]]-テーブル13[[#This Row],[WEEKNUM関数を調整]]</f>
        <v>1</v>
      </c>
      <c r="K15" s="5">
        <f>テーブル13[[#This Row],[引き算]]+1</f>
        <v>2</v>
      </c>
    </row>
    <row r="16" spans="1:11" hidden="1" x14ac:dyDescent="0.55000000000000004">
      <c r="A16" s="2">
        <v>44569</v>
      </c>
      <c r="B16" t="s">
        <v>19</v>
      </c>
      <c r="C16" t="s">
        <v>20</v>
      </c>
      <c r="D16" s="3">
        <v>12100</v>
      </c>
      <c r="E16">
        <v>9</v>
      </c>
      <c r="F16" s="4">
        <f>テーブル13[[#This Row],[単価]]*テーブル13[[#This Row],[数量]]</f>
        <v>108900</v>
      </c>
      <c r="G16" s="10">
        <f>WEEKNUM(テーブル13[[#This Row],[注文日]],1)-WEEKNUM(DATE(YEAR(テーブル13[[#This Row],[注文日]]),MONTH(テーブル13[[#This Row],[注文日]]),1),1)+1</f>
        <v>2</v>
      </c>
      <c r="H16">
        <f>WEEKNUM(テーブル13[[#This Row],[注文日]],1)</f>
        <v>2</v>
      </c>
      <c r="I16" s="5">
        <f>WEEKNUM(DATE(YEAR(テーブル13[[#This Row],[注文日]]),MONTH(テーブル13[[#This Row],[注文日]]),1),1)</f>
        <v>1</v>
      </c>
      <c r="J16" s="5">
        <f>テーブル13[[#This Row],[WEEKNUM関数]]-テーブル13[[#This Row],[WEEKNUM関数を調整]]</f>
        <v>1</v>
      </c>
      <c r="K16" s="5">
        <f>テーブル13[[#This Row],[引き算]]+1</f>
        <v>2</v>
      </c>
    </row>
    <row r="17" spans="1:11" hidden="1" x14ac:dyDescent="0.55000000000000004">
      <c r="A17" s="2">
        <v>44570</v>
      </c>
      <c r="B17" t="s">
        <v>19</v>
      </c>
      <c r="C17" t="s">
        <v>20</v>
      </c>
      <c r="D17" s="3">
        <v>12100</v>
      </c>
      <c r="E17">
        <v>4</v>
      </c>
      <c r="F17" s="4">
        <f>テーブル13[[#This Row],[単価]]*テーブル13[[#This Row],[数量]]</f>
        <v>48400</v>
      </c>
      <c r="G17" s="10">
        <f>WEEKNUM(テーブル13[[#This Row],[注文日]],1)-WEEKNUM(DATE(YEAR(テーブル13[[#This Row],[注文日]]),MONTH(テーブル13[[#This Row],[注文日]]),1),1)+1</f>
        <v>3</v>
      </c>
      <c r="H17">
        <f>WEEKNUM(テーブル13[[#This Row],[注文日]],1)</f>
        <v>3</v>
      </c>
      <c r="I17" s="5">
        <f>WEEKNUM(DATE(YEAR(テーブル13[[#This Row],[注文日]]),MONTH(テーブル13[[#This Row],[注文日]]),1),1)</f>
        <v>1</v>
      </c>
      <c r="J17" s="5">
        <f>テーブル13[[#This Row],[WEEKNUM関数]]-テーブル13[[#This Row],[WEEKNUM関数を調整]]</f>
        <v>2</v>
      </c>
      <c r="K17" s="5">
        <f>テーブル13[[#This Row],[引き算]]+1</f>
        <v>3</v>
      </c>
    </row>
    <row r="18" spans="1:11" hidden="1" x14ac:dyDescent="0.55000000000000004">
      <c r="A18" s="2">
        <v>44570</v>
      </c>
      <c r="B18" t="s">
        <v>7</v>
      </c>
      <c r="C18" t="s">
        <v>11</v>
      </c>
      <c r="D18" s="3">
        <v>13500</v>
      </c>
      <c r="E18">
        <v>1</v>
      </c>
      <c r="F18" s="4">
        <f>テーブル13[[#This Row],[単価]]*テーブル13[[#This Row],[数量]]</f>
        <v>13500</v>
      </c>
      <c r="G18" s="10">
        <f>WEEKNUM(テーブル13[[#This Row],[注文日]],1)-WEEKNUM(DATE(YEAR(テーブル13[[#This Row],[注文日]]),MONTH(テーブル13[[#This Row],[注文日]]),1),1)+1</f>
        <v>3</v>
      </c>
      <c r="H18">
        <f>WEEKNUM(テーブル13[[#This Row],[注文日]],1)</f>
        <v>3</v>
      </c>
      <c r="I18" s="5">
        <f>WEEKNUM(DATE(YEAR(テーブル13[[#This Row],[注文日]]),MONTH(テーブル13[[#This Row],[注文日]]),1),1)</f>
        <v>1</v>
      </c>
      <c r="J18" s="5">
        <f>テーブル13[[#This Row],[WEEKNUM関数]]-テーブル13[[#This Row],[WEEKNUM関数を調整]]</f>
        <v>2</v>
      </c>
      <c r="K18" s="5">
        <f>テーブル13[[#This Row],[引き算]]+1</f>
        <v>3</v>
      </c>
    </row>
    <row r="19" spans="1:11" hidden="1" x14ac:dyDescent="0.55000000000000004">
      <c r="A19" s="2">
        <v>44570</v>
      </c>
      <c r="B19" t="s">
        <v>7</v>
      </c>
      <c r="C19" t="s">
        <v>8</v>
      </c>
      <c r="D19" s="3">
        <v>5500</v>
      </c>
      <c r="E19">
        <v>8</v>
      </c>
      <c r="F19" s="4">
        <f>テーブル13[[#This Row],[単価]]*テーブル13[[#This Row],[数量]]</f>
        <v>44000</v>
      </c>
      <c r="G19" s="10">
        <f>WEEKNUM(テーブル13[[#This Row],[注文日]],1)-WEEKNUM(DATE(YEAR(テーブル13[[#This Row],[注文日]]),MONTH(テーブル13[[#This Row],[注文日]]),1),1)+1</f>
        <v>3</v>
      </c>
      <c r="H19">
        <f>WEEKNUM(テーブル13[[#This Row],[注文日]],1)</f>
        <v>3</v>
      </c>
      <c r="I19" s="5">
        <f>WEEKNUM(DATE(YEAR(テーブル13[[#This Row],[注文日]]),MONTH(テーブル13[[#This Row],[注文日]]),1),1)</f>
        <v>1</v>
      </c>
      <c r="J19" s="5">
        <f>テーブル13[[#This Row],[WEEKNUM関数]]-テーブル13[[#This Row],[WEEKNUM関数を調整]]</f>
        <v>2</v>
      </c>
      <c r="K19" s="5">
        <f>テーブル13[[#This Row],[引き算]]+1</f>
        <v>3</v>
      </c>
    </row>
    <row r="20" spans="1:11" hidden="1" x14ac:dyDescent="0.55000000000000004">
      <c r="A20" s="2">
        <v>44570</v>
      </c>
      <c r="B20" t="s">
        <v>12</v>
      </c>
      <c r="C20" t="s">
        <v>15</v>
      </c>
      <c r="D20" s="3">
        <v>16500</v>
      </c>
      <c r="E20">
        <v>7</v>
      </c>
      <c r="F20" s="4">
        <f>テーブル13[[#This Row],[単価]]*テーブル13[[#This Row],[数量]]</f>
        <v>115500</v>
      </c>
      <c r="G20" s="10">
        <f>WEEKNUM(テーブル13[[#This Row],[注文日]],1)-WEEKNUM(DATE(YEAR(テーブル13[[#This Row],[注文日]]),MONTH(テーブル13[[#This Row],[注文日]]),1),1)+1</f>
        <v>3</v>
      </c>
      <c r="H20">
        <f>WEEKNUM(テーブル13[[#This Row],[注文日]],1)</f>
        <v>3</v>
      </c>
      <c r="I20" s="5">
        <f>WEEKNUM(DATE(YEAR(テーブル13[[#This Row],[注文日]]),MONTH(テーブル13[[#This Row],[注文日]]),1),1)</f>
        <v>1</v>
      </c>
      <c r="J20" s="5">
        <f>テーブル13[[#This Row],[WEEKNUM関数]]-テーブル13[[#This Row],[WEEKNUM関数を調整]]</f>
        <v>2</v>
      </c>
      <c r="K20" s="5">
        <f>テーブル13[[#This Row],[引き算]]+1</f>
        <v>3</v>
      </c>
    </row>
    <row r="21" spans="1:11" hidden="1" x14ac:dyDescent="0.55000000000000004">
      <c r="A21" s="2">
        <v>44571</v>
      </c>
      <c r="B21" t="s">
        <v>7</v>
      </c>
      <c r="C21" t="s">
        <v>8</v>
      </c>
      <c r="D21" s="3">
        <v>5500</v>
      </c>
      <c r="E21">
        <v>4</v>
      </c>
      <c r="F21" s="4">
        <f>テーブル13[[#This Row],[単価]]*テーブル13[[#This Row],[数量]]</f>
        <v>22000</v>
      </c>
      <c r="G21" s="10">
        <f>WEEKNUM(テーブル13[[#This Row],[注文日]],1)-WEEKNUM(DATE(YEAR(テーブル13[[#This Row],[注文日]]),MONTH(テーブル13[[#This Row],[注文日]]),1),1)+1</f>
        <v>3</v>
      </c>
      <c r="H21">
        <f>WEEKNUM(テーブル13[[#This Row],[注文日]],1)</f>
        <v>3</v>
      </c>
      <c r="I21" s="5">
        <f>WEEKNUM(DATE(YEAR(テーブル13[[#This Row],[注文日]]),MONTH(テーブル13[[#This Row],[注文日]]),1),1)</f>
        <v>1</v>
      </c>
      <c r="J21" s="5">
        <f>テーブル13[[#This Row],[WEEKNUM関数]]-テーブル13[[#This Row],[WEEKNUM関数を調整]]</f>
        <v>2</v>
      </c>
      <c r="K21" s="5">
        <f>テーブル13[[#This Row],[引き算]]+1</f>
        <v>3</v>
      </c>
    </row>
    <row r="22" spans="1:11" hidden="1" x14ac:dyDescent="0.55000000000000004">
      <c r="A22" s="2">
        <v>44572</v>
      </c>
      <c r="B22" t="s">
        <v>16</v>
      </c>
      <c r="C22" t="s">
        <v>17</v>
      </c>
      <c r="D22" s="3">
        <v>3900</v>
      </c>
      <c r="E22">
        <v>10</v>
      </c>
      <c r="F22" s="4">
        <f>テーブル13[[#This Row],[単価]]*テーブル13[[#This Row],[数量]]</f>
        <v>39000</v>
      </c>
      <c r="G22" s="10">
        <f>WEEKNUM(テーブル13[[#This Row],[注文日]],1)-WEEKNUM(DATE(YEAR(テーブル13[[#This Row],[注文日]]),MONTH(テーブル13[[#This Row],[注文日]]),1),1)+1</f>
        <v>3</v>
      </c>
      <c r="H22">
        <f>WEEKNUM(テーブル13[[#This Row],[注文日]],1)</f>
        <v>3</v>
      </c>
      <c r="I22" s="5">
        <f>WEEKNUM(DATE(YEAR(テーブル13[[#This Row],[注文日]]),MONTH(テーブル13[[#This Row],[注文日]]),1),1)</f>
        <v>1</v>
      </c>
      <c r="J22" s="5">
        <f>テーブル13[[#This Row],[WEEKNUM関数]]-テーブル13[[#This Row],[WEEKNUM関数を調整]]</f>
        <v>2</v>
      </c>
      <c r="K22" s="5">
        <f>テーブル13[[#This Row],[引き算]]+1</f>
        <v>3</v>
      </c>
    </row>
    <row r="23" spans="1:11" hidden="1" x14ac:dyDescent="0.55000000000000004">
      <c r="A23" s="2">
        <v>44573</v>
      </c>
      <c r="B23" t="s">
        <v>19</v>
      </c>
      <c r="C23" t="s">
        <v>20</v>
      </c>
      <c r="D23" s="3">
        <v>12100</v>
      </c>
      <c r="E23">
        <v>6</v>
      </c>
      <c r="F23" s="4">
        <f>テーブル13[[#This Row],[単価]]*テーブル13[[#This Row],[数量]]</f>
        <v>72600</v>
      </c>
      <c r="G23" s="10">
        <f>WEEKNUM(テーブル13[[#This Row],[注文日]],1)-WEEKNUM(DATE(YEAR(テーブル13[[#This Row],[注文日]]),MONTH(テーブル13[[#This Row],[注文日]]),1),1)+1</f>
        <v>3</v>
      </c>
      <c r="H23">
        <f>WEEKNUM(テーブル13[[#This Row],[注文日]],1)</f>
        <v>3</v>
      </c>
      <c r="I23" s="5">
        <f>WEEKNUM(DATE(YEAR(テーブル13[[#This Row],[注文日]]),MONTH(テーブル13[[#This Row],[注文日]]),1),1)</f>
        <v>1</v>
      </c>
      <c r="J23" s="5">
        <f>テーブル13[[#This Row],[WEEKNUM関数]]-テーブル13[[#This Row],[WEEKNUM関数を調整]]</f>
        <v>2</v>
      </c>
      <c r="K23" s="5">
        <f>テーブル13[[#This Row],[引き算]]+1</f>
        <v>3</v>
      </c>
    </row>
    <row r="24" spans="1:11" hidden="1" x14ac:dyDescent="0.55000000000000004">
      <c r="A24" s="2">
        <v>44573</v>
      </c>
      <c r="B24" t="s">
        <v>12</v>
      </c>
      <c r="C24" t="s">
        <v>15</v>
      </c>
      <c r="D24" s="3">
        <v>16500</v>
      </c>
      <c r="E24">
        <v>4</v>
      </c>
      <c r="F24" s="4">
        <f>テーブル13[[#This Row],[単価]]*テーブル13[[#This Row],[数量]]</f>
        <v>66000</v>
      </c>
      <c r="G24" s="10">
        <f>WEEKNUM(テーブル13[[#This Row],[注文日]],1)-WEEKNUM(DATE(YEAR(テーブル13[[#This Row],[注文日]]),MONTH(テーブル13[[#This Row],[注文日]]),1),1)+1</f>
        <v>3</v>
      </c>
      <c r="H24">
        <f>WEEKNUM(テーブル13[[#This Row],[注文日]],1)</f>
        <v>3</v>
      </c>
      <c r="I24" s="5">
        <f>WEEKNUM(DATE(YEAR(テーブル13[[#This Row],[注文日]]),MONTH(テーブル13[[#This Row],[注文日]]),1),1)</f>
        <v>1</v>
      </c>
      <c r="J24" s="5">
        <f>テーブル13[[#This Row],[WEEKNUM関数]]-テーブル13[[#This Row],[WEEKNUM関数を調整]]</f>
        <v>2</v>
      </c>
      <c r="K24" s="5">
        <f>テーブル13[[#This Row],[引き算]]+1</f>
        <v>3</v>
      </c>
    </row>
    <row r="25" spans="1:11" hidden="1" x14ac:dyDescent="0.55000000000000004">
      <c r="A25" s="2">
        <v>44573</v>
      </c>
      <c r="B25" t="s">
        <v>9</v>
      </c>
      <c r="C25" t="s">
        <v>18</v>
      </c>
      <c r="D25" s="3">
        <v>6800</v>
      </c>
      <c r="E25">
        <v>3</v>
      </c>
      <c r="F25" s="4">
        <f>テーブル13[[#This Row],[単価]]*テーブル13[[#This Row],[数量]]</f>
        <v>20400</v>
      </c>
      <c r="G25" s="10">
        <f>WEEKNUM(テーブル13[[#This Row],[注文日]],1)-WEEKNUM(DATE(YEAR(テーブル13[[#This Row],[注文日]]),MONTH(テーブル13[[#This Row],[注文日]]),1),1)+1</f>
        <v>3</v>
      </c>
      <c r="H25">
        <f>WEEKNUM(テーブル13[[#This Row],[注文日]],1)</f>
        <v>3</v>
      </c>
      <c r="I25" s="5">
        <f>WEEKNUM(DATE(YEAR(テーブル13[[#This Row],[注文日]]),MONTH(テーブル13[[#This Row],[注文日]]),1),1)</f>
        <v>1</v>
      </c>
      <c r="J25" s="5">
        <f>テーブル13[[#This Row],[WEEKNUM関数]]-テーブル13[[#This Row],[WEEKNUM関数を調整]]</f>
        <v>2</v>
      </c>
      <c r="K25" s="5">
        <f>テーブル13[[#This Row],[引き算]]+1</f>
        <v>3</v>
      </c>
    </row>
    <row r="26" spans="1:11" hidden="1" x14ac:dyDescent="0.55000000000000004">
      <c r="A26" s="2">
        <v>44574</v>
      </c>
      <c r="B26" t="s">
        <v>12</v>
      </c>
      <c r="C26" t="s">
        <v>15</v>
      </c>
      <c r="D26" s="3">
        <v>16500</v>
      </c>
      <c r="E26">
        <v>10</v>
      </c>
      <c r="F26" s="4">
        <f>テーブル13[[#This Row],[単価]]*テーブル13[[#This Row],[数量]]</f>
        <v>165000</v>
      </c>
      <c r="G26" s="10">
        <f>WEEKNUM(テーブル13[[#This Row],[注文日]],1)-WEEKNUM(DATE(YEAR(テーブル13[[#This Row],[注文日]]),MONTH(テーブル13[[#This Row],[注文日]]),1),1)+1</f>
        <v>3</v>
      </c>
      <c r="H26">
        <f>WEEKNUM(テーブル13[[#This Row],[注文日]],1)</f>
        <v>3</v>
      </c>
      <c r="I26" s="5">
        <f>WEEKNUM(DATE(YEAR(テーブル13[[#This Row],[注文日]]),MONTH(テーブル13[[#This Row],[注文日]]),1),1)</f>
        <v>1</v>
      </c>
      <c r="J26" s="5">
        <f>テーブル13[[#This Row],[WEEKNUM関数]]-テーブル13[[#This Row],[WEEKNUM関数を調整]]</f>
        <v>2</v>
      </c>
      <c r="K26" s="5">
        <f>テーブル13[[#This Row],[引き算]]+1</f>
        <v>3</v>
      </c>
    </row>
    <row r="27" spans="1:11" hidden="1" x14ac:dyDescent="0.55000000000000004">
      <c r="A27" s="2">
        <v>44577</v>
      </c>
      <c r="B27" t="s">
        <v>7</v>
      </c>
      <c r="C27" t="s">
        <v>11</v>
      </c>
      <c r="D27" s="3">
        <v>13500</v>
      </c>
      <c r="E27">
        <v>4</v>
      </c>
      <c r="F27" s="4">
        <f>テーブル13[[#This Row],[単価]]*テーブル13[[#This Row],[数量]]</f>
        <v>54000</v>
      </c>
      <c r="G27" s="10">
        <f>WEEKNUM(テーブル13[[#This Row],[注文日]],1)-WEEKNUM(DATE(YEAR(テーブル13[[#This Row],[注文日]]),MONTH(テーブル13[[#This Row],[注文日]]),1),1)+1</f>
        <v>4</v>
      </c>
      <c r="H27">
        <f>WEEKNUM(テーブル13[[#This Row],[注文日]],1)</f>
        <v>4</v>
      </c>
      <c r="I27" s="5">
        <f>WEEKNUM(DATE(YEAR(テーブル13[[#This Row],[注文日]]),MONTH(テーブル13[[#This Row],[注文日]]),1),1)</f>
        <v>1</v>
      </c>
      <c r="J27" s="5">
        <f>テーブル13[[#This Row],[WEEKNUM関数]]-テーブル13[[#This Row],[WEEKNUM関数を調整]]</f>
        <v>3</v>
      </c>
      <c r="K27" s="5">
        <f>テーブル13[[#This Row],[引き算]]+1</f>
        <v>4</v>
      </c>
    </row>
    <row r="28" spans="1:11" hidden="1" x14ac:dyDescent="0.55000000000000004">
      <c r="A28" s="2">
        <v>44578</v>
      </c>
      <c r="B28" t="s">
        <v>16</v>
      </c>
      <c r="C28" t="s">
        <v>17</v>
      </c>
      <c r="D28" s="3">
        <v>3900</v>
      </c>
      <c r="E28">
        <v>1</v>
      </c>
      <c r="F28" s="4">
        <f>テーブル13[[#This Row],[単価]]*テーブル13[[#This Row],[数量]]</f>
        <v>3900</v>
      </c>
      <c r="G28" s="10">
        <f>WEEKNUM(テーブル13[[#This Row],[注文日]],1)-WEEKNUM(DATE(YEAR(テーブル13[[#This Row],[注文日]]),MONTH(テーブル13[[#This Row],[注文日]]),1),1)+1</f>
        <v>4</v>
      </c>
      <c r="H28">
        <f>WEEKNUM(テーブル13[[#This Row],[注文日]],1)</f>
        <v>4</v>
      </c>
      <c r="I28" s="5">
        <f>WEEKNUM(DATE(YEAR(テーブル13[[#This Row],[注文日]]),MONTH(テーブル13[[#This Row],[注文日]]),1),1)</f>
        <v>1</v>
      </c>
      <c r="J28" s="5">
        <f>テーブル13[[#This Row],[WEEKNUM関数]]-テーブル13[[#This Row],[WEEKNUM関数を調整]]</f>
        <v>3</v>
      </c>
      <c r="K28" s="5">
        <f>テーブル13[[#This Row],[引き算]]+1</f>
        <v>4</v>
      </c>
    </row>
    <row r="29" spans="1:11" hidden="1" x14ac:dyDescent="0.55000000000000004">
      <c r="A29" s="2">
        <v>44581</v>
      </c>
      <c r="B29" t="s">
        <v>12</v>
      </c>
      <c r="C29" t="s">
        <v>13</v>
      </c>
      <c r="D29" s="3">
        <v>7150</v>
      </c>
      <c r="E29">
        <v>9</v>
      </c>
      <c r="F29" s="4">
        <f>テーブル13[[#This Row],[単価]]*テーブル13[[#This Row],[数量]]</f>
        <v>64350</v>
      </c>
      <c r="G29" s="10">
        <f>WEEKNUM(テーブル13[[#This Row],[注文日]],1)-WEEKNUM(DATE(YEAR(テーブル13[[#This Row],[注文日]]),MONTH(テーブル13[[#This Row],[注文日]]),1),1)+1</f>
        <v>4</v>
      </c>
      <c r="H29">
        <f>WEEKNUM(テーブル13[[#This Row],[注文日]],1)</f>
        <v>4</v>
      </c>
      <c r="I29" s="5">
        <f>WEEKNUM(DATE(YEAR(テーブル13[[#This Row],[注文日]]),MONTH(テーブル13[[#This Row],[注文日]]),1),1)</f>
        <v>1</v>
      </c>
      <c r="J29" s="5">
        <f>テーブル13[[#This Row],[WEEKNUM関数]]-テーブル13[[#This Row],[WEEKNUM関数を調整]]</f>
        <v>3</v>
      </c>
      <c r="K29" s="5">
        <f>テーブル13[[#This Row],[引き算]]+1</f>
        <v>4</v>
      </c>
    </row>
    <row r="30" spans="1:11" hidden="1" x14ac:dyDescent="0.55000000000000004">
      <c r="A30" s="2">
        <v>44582</v>
      </c>
      <c r="B30" t="s">
        <v>7</v>
      </c>
      <c r="C30" t="s">
        <v>8</v>
      </c>
      <c r="D30" s="3">
        <v>5500</v>
      </c>
      <c r="E30">
        <v>10</v>
      </c>
      <c r="F30" s="4">
        <f>テーブル13[[#This Row],[単価]]*テーブル13[[#This Row],[数量]]</f>
        <v>55000</v>
      </c>
      <c r="G30" s="10">
        <f>WEEKNUM(テーブル13[[#This Row],[注文日]],1)-WEEKNUM(DATE(YEAR(テーブル13[[#This Row],[注文日]]),MONTH(テーブル13[[#This Row],[注文日]]),1),1)+1</f>
        <v>4</v>
      </c>
      <c r="H30">
        <f>WEEKNUM(テーブル13[[#This Row],[注文日]],1)</f>
        <v>4</v>
      </c>
      <c r="I30" s="5">
        <f>WEEKNUM(DATE(YEAR(テーブル13[[#This Row],[注文日]]),MONTH(テーブル13[[#This Row],[注文日]]),1),1)</f>
        <v>1</v>
      </c>
      <c r="J30" s="5">
        <f>テーブル13[[#This Row],[WEEKNUM関数]]-テーブル13[[#This Row],[WEEKNUM関数を調整]]</f>
        <v>3</v>
      </c>
      <c r="K30" s="5">
        <f>テーブル13[[#This Row],[引き算]]+1</f>
        <v>4</v>
      </c>
    </row>
    <row r="31" spans="1:11" hidden="1" x14ac:dyDescent="0.55000000000000004">
      <c r="A31" s="2">
        <v>44582</v>
      </c>
      <c r="B31" t="s">
        <v>16</v>
      </c>
      <c r="C31" t="s">
        <v>17</v>
      </c>
      <c r="D31" s="3">
        <v>3900</v>
      </c>
      <c r="E31">
        <v>5</v>
      </c>
      <c r="F31" s="4">
        <f>テーブル13[[#This Row],[単価]]*テーブル13[[#This Row],[数量]]</f>
        <v>19500</v>
      </c>
      <c r="G31" s="10">
        <f>WEEKNUM(テーブル13[[#This Row],[注文日]],1)-WEEKNUM(DATE(YEAR(テーブル13[[#This Row],[注文日]]),MONTH(テーブル13[[#This Row],[注文日]]),1),1)+1</f>
        <v>4</v>
      </c>
      <c r="H31">
        <f>WEEKNUM(テーブル13[[#This Row],[注文日]],1)</f>
        <v>4</v>
      </c>
      <c r="I31" s="5">
        <f>WEEKNUM(DATE(YEAR(テーブル13[[#This Row],[注文日]]),MONTH(テーブル13[[#This Row],[注文日]]),1),1)</f>
        <v>1</v>
      </c>
      <c r="J31" s="5">
        <f>テーブル13[[#This Row],[WEEKNUM関数]]-テーブル13[[#This Row],[WEEKNUM関数を調整]]</f>
        <v>3</v>
      </c>
      <c r="K31" s="5">
        <f>テーブル13[[#This Row],[引き算]]+1</f>
        <v>4</v>
      </c>
    </row>
    <row r="32" spans="1:11" hidden="1" x14ac:dyDescent="0.55000000000000004">
      <c r="A32" s="2">
        <v>44583</v>
      </c>
      <c r="B32" t="s">
        <v>9</v>
      </c>
      <c r="C32" t="s">
        <v>10</v>
      </c>
      <c r="D32" s="3">
        <v>7800</v>
      </c>
      <c r="E32">
        <v>7</v>
      </c>
      <c r="F32" s="4">
        <f>テーブル13[[#This Row],[単価]]*テーブル13[[#This Row],[数量]]</f>
        <v>54600</v>
      </c>
      <c r="G32" s="10">
        <f>WEEKNUM(テーブル13[[#This Row],[注文日]],1)-WEEKNUM(DATE(YEAR(テーブル13[[#This Row],[注文日]]),MONTH(テーブル13[[#This Row],[注文日]]),1),1)+1</f>
        <v>4</v>
      </c>
      <c r="H32">
        <f>WEEKNUM(テーブル13[[#This Row],[注文日]],1)</f>
        <v>4</v>
      </c>
      <c r="I32" s="5">
        <f>WEEKNUM(DATE(YEAR(テーブル13[[#This Row],[注文日]]),MONTH(テーブル13[[#This Row],[注文日]]),1),1)</f>
        <v>1</v>
      </c>
      <c r="J32" s="5">
        <f>テーブル13[[#This Row],[WEEKNUM関数]]-テーブル13[[#This Row],[WEEKNUM関数を調整]]</f>
        <v>3</v>
      </c>
      <c r="K32" s="5">
        <f>テーブル13[[#This Row],[引き算]]+1</f>
        <v>4</v>
      </c>
    </row>
    <row r="33" spans="1:11" hidden="1" x14ac:dyDescent="0.55000000000000004">
      <c r="A33" s="2">
        <v>44583</v>
      </c>
      <c r="B33" t="s">
        <v>19</v>
      </c>
      <c r="C33" t="s">
        <v>20</v>
      </c>
      <c r="D33" s="3">
        <v>12100</v>
      </c>
      <c r="E33">
        <v>7</v>
      </c>
      <c r="F33" s="4">
        <f>テーブル13[[#This Row],[単価]]*テーブル13[[#This Row],[数量]]</f>
        <v>84700</v>
      </c>
      <c r="G33" s="10">
        <f>WEEKNUM(テーブル13[[#This Row],[注文日]],1)-WEEKNUM(DATE(YEAR(テーブル13[[#This Row],[注文日]]),MONTH(テーブル13[[#This Row],[注文日]]),1),1)+1</f>
        <v>4</v>
      </c>
      <c r="H33">
        <f>WEEKNUM(テーブル13[[#This Row],[注文日]],1)</f>
        <v>4</v>
      </c>
      <c r="I33" s="5">
        <f>WEEKNUM(DATE(YEAR(テーブル13[[#This Row],[注文日]]),MONTH(テーブル13[[#This Row],[注文日]]),1),1)</f>
        <v>1</v>
      </c>
      <c r="J33" s="5">
        <f>テーブル13[[#This Row],[WEEKNUM関数]]-テーブル13[[#This Row],[WEEKNUM関数を調整]]</f>
        <v>3</v>
      </c>
      <c r="K33" s="5">
        <f>テーブル13[[#This Row],[引き算]]+1</f>
        <v>4</v>
      </c>
    </row>
    <row r="34" spans="1:11" hidden="1" x14ac:dyDescent="0.55000000000000004">
      <c r="A34" s="2">
        <v>44584</v>
      </c>
      <c r="B34" t="s">
        <v>9</v>
      </c>
      <c r="C34" t="s">
        <v>10</v>
      </c>
      <c r="D34" s="3">
        <v>7800</v>
      </c>
      <c r="E34">
        <v>4</v>
      </c>
      <c r="F34" s="4">
        <f>テーブル13[[#This Row],[単価]]*テーブル13[[#This Row],[数量]]</f>
        <v>31200</v>
      </c>
      <c r="G34" s="10">
        <f>WEEKNUM(テーブル13[[#This Row],[注文日]],1)-WEEKNUM(DATE(YEAR(テーブル13[[#This Row],[注文日]]),MONTH(テーブル13[[#This Row],[注文日]]),1),1)+1</f>
        <v>5</v>
      </c>
      <c r="H34">
        <f>WEEKNUM(テーブル13[[#This Row],[注文日]],1)</f>
        <v>5</v>
      </c>
      <c r="I34" s="5">
        <f>WEEKNUM(DATE(YEAR(テーブル13[[#This Row],[注文日]]),MONTH(テーブル13[[#This Row],[注文日]]),1),1)</f>
        <v>1</v>
      </c>
      <c r="J34" s="5">
        <f>テーブル13[[#This Row],[WEEKNUM関数]]-テーブル13[[#This Row],[WEEKNUM関数を調整]]</f>
        <v>4</v>
      </c>
      <c r="K34" s="5">
        <f>テーブル13[[#This Row],[引き算]]+1</f>
        <v>5</v>
      </c>
    </row>
    <row r="35" spans="1:11" hidden="1" x14ac:dyDescent="0.55000000000000004">
      <c r="A35" s="2">
        <v>44584</v>
      </c>
      <c r="B35" t="s">
        <v>12</v>
      </c>
      <c r="C35" t="s">
        <v>15</v>
      </c>
      <c r="D35" s="3">
        <v>16500</v>
      </c>
      <c r="E35">
        <v>10</v>
      </c>
      <c r="F35" s="4">
        <f>テーブル13[[#This Row],[単価]]*テーブル13[[#This Row],[数量]]</f>
        <v>165000</v>
      </c>
      <c r="G35" s="10">
        <f>WEEKNUM(テーブル13[[#This Row],[注文日]],1)-WEEKNUM(DATE(YEAR(テーブル13[[#This Row],[注文日]]),MONTH(テーブル13[[#This Row],[注文日]]),1),1)+1</f>
        <v>5</v>
      </c>
      <c r="H35">
        <f>WEEKNUM(テーブル13[[#This Row],[注文日]],1)</f>
        <v>5</v>
      </c>
      <c r="I35" s="5">
        <f>WEEKNUM(DATE(YEAR(テーブル13[[#This Row],[注文日]]),MONTH(テーブル13[[#This Row],[注文日]]),1),1)</f>
        <v>1</v>
      </c>
      <c r="J35" s="5">
        <f>テーブル13[[#This Row],[WEEKNUM関数]]-テーブル13[[#This Row],[WEEKNUM関数を調整]]</f>
        <v>4</v>
      </c>
      <c r="K35" s="5">
        <f>テーブル13[[#This Row],[引き算]]+1</f>
        <v>5</v>
      </c>
    </row>
    <row r="36" spans="1:11" hidden="1" x14ac:dyDescent="0.55000000000000004">
      <c r="A36" s="2">
        <v>44584</v>
      </c>
      <c r="B36" t="s">
        <v>9</v>
      </c>
      <c r="C36" t="s">
        <v>10</v>
      </c>
      <c r="D36" s="3">
        <v>7800</v>
      </c>
      <c r="E36">
        <v>5</v>
      </c>
      <c r="F36" s="4">
        <f>テーブル13[[#This Row],[単価]]*テーブル13[[#This Row],[数量]]</f>
        <v>39000</v>
      </c>
      <c r="G36" s="10">
        <f>WEEKNUM(テーブル13[[#This Row],[注文日]],1)-WEEKNUM(DATE(YEAR(テーブル13[[#This Row],[注文日]]),MONTH(テーブル13[[#This Row],[注文日]]),1),1)+1</f>
        <v>5</v>
      </c>
      <c r="H36">
        <f>WEEKNUM(テーブル13[[#This Row],[注文日]],1)</f>
        <v>5</v>
      </c>
      <c r="I36" s="5">
        <f>WEEKNUM(DATE(YEAR(テーブル13[[#This Row],[注文日]]),MONTH(テーブル13[[#This Row],[注文日]]),1),1)</f>
        <v>1</v>
      </c>
      <c r="J36" s="5">
        <f>テーブル13[[#This Row],[WEEKNUM関数]]-テーブル13[[#This Row],[WEEKNUM関数を調整]]</f>
        <v>4</v>
      </c>
      <c r="K36" s="5">
        <f>テーブル13[[#This Row],[引き算]]+1</f>
        <v>5</v>
      </c>
    </row>
    <row r="37" spans="1:11" hidden="1" x14ac:dyDescent="0.55000000000000004">
      <c r="A37" s="2">
        <v>44589</v>
      </c>
      <c r="B37" t="s">
        <v>7</v>
      </c>
      <c r="C37" t="s">
        <v>11</v>
      </c>
      <c r="D37" s="3">
        <v>13500</v>
      </c>
      <c r="E37">
        <v>6</v>
      </c>
      <c r="F37" s="4">
        <f>テーブル13[[#This Row],[単価]]*テーブル13[[#This Row],[数量]]</f>
        <v>81000</v>
      </c>
      <c r="G37" s="10">
        <f>WEEKNUM(テーブル13[[#This Row],[注文日]],1)-WEEKNUM(DATE(YEAR(テーブル13[[#This Row],[注文日]]),MONTH(テーブル13[[#This Row],[注文日]]),1),1)+1</f>
        <v>5</v>
      </c>
      <c r="H37">
        <f>WEEKNUM(テーブル13[[#This Row],[注文日]],1)</f>
        <v>5</v>
      </c>
      <c r="I37" s="5">
        <f>WEEKNUM(DATE(YEAR(テーブル13[[#This Row],[注文日]]),MONTH(テーブル13[[#This Row],[注文日]]),1),1)</f>
        <v>1</v>
      </c>
      <c r="J37" s="5">
        <f>テーブル13[[#This Row],[WEEKNUM関数]]-テーブル13[[#This Row],[WEEKNUM関数を調整]]</f>
        <v>4</v>
      </c>
      <c r="K37" s="5">
        <f>テーブル13[[#This Row],[引き算]]+1</f>
        <v>5</v>
      </c>
    </row>
    <row r="38" spans="1:11" hidden="1" x14ac:dyDescent="0.55000000000000004">
      <c r="A38" s="2">
        <v>44589</v>
      </c>
      <c r="B38" t="s">
        <v>9</v>
      </c>
      <c r="C38" t="s">
        <v>14</v>
      </c>
      <c r="D38" s="3">
        <v>9900</v>
      </c>
      <c r="E38">
        <v>10</v>
      </c>
      <c r="F38" s="4">
        <f>テーブル13[[#This Row],[単価]]*テーブル13[[#This Row],[数量]]</f>
        <v>99000</v>
      </c>
      <c r="G38" s="10">
        <f>WEEKNUM(テーブル13[[#This Row],[注文日]],1)-WEEKNUM(DATE(YEAR(テーブル13[[#This Row],[注文日]]),MONTH(テーブル13[[#This Row],[注文日]]),1),1)+1</f>
        <v>5</v>
      </c>
      <c r="H38">
        <f>WEEKNUM(テーブル13[[#This Row],[注文日]],1)</f>
        <v>5</v>
      </c>
      <c r="I38" s="5">
        <f>WEEKNUM(DATE(YEAR(テーブル13[[#This Row],[注文日]]),MONTH(テーブル13[[#This Row],[注文日]]),1),1)</f>
        <v>1</v>
      </c>
      <c r="J38" s="5">
        <f>テーブル13[[#This Row],[WEEKNUM関数]]-テーブル13[[#This Row],[WEEKNUM関数を調整]]</f>
        <v>4</v>
      </c>
      <c r="K38" s="5">
        <f>テーブル13[[#This Row],[引き算]]+1</f>
        <v>5</v>
      </c>
    </row>
    <row r="39" spans="1:11" hidden="1" x14ac:dyDescent="0.55000000000000004">
      <c r="A39" s="2">
        <v>44590</v>
      </c>
      <c r="B39" t="s">
        <v>7</v>
      </c>
      <c r="C39" t="s">
        <v>11</v>
      </c>
      <c r="D39" s="3">
        <v>13500</v>
      </c>
      <c r="E39">
        <v>2</v>
      </c>
      <c r="F39" s="4">
        <f>テーブル13[[#This Row],[単価]]*テーブル13[[#This Row],[数量]]</f>
        <v>27000</v>
      </c>
      <c r="G39" s="10">
        <f>WEEKNUM(テーブル13[[#This Row],[注文日]],1)-WEEKNUM(DATE(YEAR(テーブル13[[#This Row],[注文日]]),MONTH(テーブル13[[#This Row],[注文日]]),1),1)+1</f>
        <v>5</v>
      </c>
      <c r="H39">
        <f>WEEKNUM(テーブル13[[#This Row],[注文日]],1)</f>
        <v>5</v>
      </c>
      <c r="I39" s="5">
        <f>WEEKNUM(DATE(YEAR(テーブル13[[#This Row],[注文日]]),MONTH(テーブル13[[#This Row],[注文日]]),1),1)</f>
        <v>1</v>
      </c>
      <c r="J39" s="5">
        <f>テーブル13[[#This Row],[WEEKNUM関数]]-テーブル13[[#This Row],[WEEKNUM関数を調整]]</f>
        <v>4</v>
      </c>
      <c r="K39" s="5">
        <f>テーブル13[[#This Row],[引き算]]+1</f>
        <v>5</v>
      </c>
    </row>
    <row r="40" spans="1:11" hidden="1" x14ac:dyDescent="0.55000000000000004">
      <c r="A40" s="2">
        <v>44590</v>
      </c>
      <c r="B40" t="s">
        <v>9</v>
      </c>
      <c r="C40" t="s">
        <v>14</v>
      </c>
      <c r="D40" s="3">
        <v>9900</v>
      </c>
      <c r="E40">
        <v>7</v>
      </c>
      <c r="F40" s="4">
        <f>テーブル13[[#This Row],[単価]]*テーブル13[[#This Row],[数量]]</f>
        <v>69300</v>
      </c>
      <c r="G40" s="10">
        <f>WEEKNUM(テーブル13[[#This Row],[注文日]],1)-WEEKNUM(DATE(YEAR(テーブル13[[#This Row],[注文日]]),MONTH(テーブル13[[#This Row],[注文日]]),1),1)+1</f>
        <v>5</v>
      </c>
      <c r="H40">
        <f>WEEKNUM(テーブル13[[#This Row],[注文日]],1)</f>
        <v>5</v>
      </c>
      <c r="I40" s="5">
        <f>WEEKNUM(DATE(YEAR(テーブル13[[#This Row],[注文日]]),MONTH(テーブル13[[#This Row],[注文日]]),1),1)</f>
        <v>1</v>
      </c>
      <c r="J40" s="5">
        <f>テーブル13[[#This Row],[WEEKNUM関数]]-テーブル13[[#This Row],[WEEKNUM関数を調整]]</f>
        <v>4</v>
      </c>
      <c r="K40" s="5">
        <f>テーブル13[[#This Row],[引き算]]+1</f>
        <v>5</v>
      </c>
    </row>
    <row r="41" spans="1:11" hidden="1" x14ac:dyDescent="0.55000000000000004">
      <c r="A41" s="2">
        <v>44591</v>
      </c>
      <c r="B41" t="s">
        <v>7</v>
      </c>
      <c r="C41" t="s">
        <v>8</v>
      </c>
      <c r="D41" s="3">
        <v>5500</v>
      </c>
      <c r="E41">
        <v>4</v>
      </c>
      <c r="F41" s="4">
        <f>テーブル13[[#This Row],[単価]]*テーブル13[[#This Row],[数量]]</f>
        <v>22000</v>
      </c>
      <c r="G41" s="10">
        <f>WEEKNUM(テーブル13[[#This Row],[注文日]],1)-WEEKNUM(DATE(YEAR(テーブル13[[#This Row],[注文日]]),MONTH(テーブル13[[#This Row],[注文日]]),1),1)+1</f>
        <v>6</v>
      </c>
      <c r="H41">
        <f>WEEKNUM(テーブル13[[#This Row],[注文日]],1)</f>
        <v>6</v>
      </c>
      <c r="I41" s="5">
        <f>WEEKNUM(DATE(YEAR(テーブル13[[#This Row],[注文日]]),MONTH(テーブル13[[#This Row],[注文日]]),1),1)</f>
        <v>1</v>
      </c>
      <c r="J41" s="5">
        <f>テーブル13[[#This Row],[WEEKNUM関数]]-テーブル13[[#This Row],[WEEKNUM関数を調整]]</f>
        <v>5</v>
      </c>
      <c r="K41" s="5">
        <f>テーブル13[[#This Row],[引き算]]+1</f>
        <v>6</v>
      </c>
    </row>
    <row r="42" spans="1:11" hidden="1" x14ac:dyDescent="0.55000000000000004">
      <c r="A42" s="2">
        <v>44591</v>
      </c>
      <c r="B42" t="s">
        <v>19</v>
      </c>
      <c r="C42" t="s">
        <v>20</v>
      </c>
      <c r="D42" s="3">
        <v>12100</v>
      </c>
      <c r="E42">
        <v>9</v>
      </c>
      <c r="F42" s="4">
        <f>テーブル13[[#This Row],[単価]]*テーブル13[[#This Row],[数量]]</f>
        <v>108900</v>
      </c>
      <c r="G42" s="10">
        <f>WEEKNUM(テーブル13[[#This Row],[注文日]],1)-WEEKNUM(DATE(YEAR(テーブル13[[#This Row],[注文日]]),MONTH(テーブル13[[#This Row],[注文日]]),1),1)+1</f>
        <v>6</v>
      </c>
      <c r="H42">
        <f>WEEKNUM(テーブル13[[#This Row],[注文日]],1)</f>
        <v>6</v>
      </c>
      <c r="I42" s="5">
        <f>WEEKNUM(DATE(YEAR(テーブル13[[#This Row],[注文日]]),MONTH(テーブル13[[#This Row],[注文日]]),1),1)</f>
        <v>1</v>
      </c>
      <c r="J42" s="5">
        <f>テーブル13[[#This Row],[WEEKNUM関数]]-テーブル13[[#This Row],[WEEKNUM関数を調整]]</f>
        <v>5</v>
      </c>
      <c r="K42" s="5">
        <f>テーブル13[[#This Row],[引き算]]+1</f>
        <v>6</v>
      </c>
    </row>
    <row r="43" spans="1:11" x14ac:dyDescent="0.55000000000000004">
      <c r="A43" s="2">
        <v>44593</v>
      </c>
      <c r="B43" t="s">
        <v>7</v>
      </c>
      <c r="C43" t="s">
        <v>8</v>
      </c>
      <c r="D43" s="3">
        <v>5500</v>
      </c>
      <c r="E43">
        <v>2</v>
      </c>
      <c r="F43" s="4">
        <f>テーブル13[[#This Row],[単価]]*テーブル13[[#This Row],[数量]]</f>
        <v>11000</v>
      </c>
      <c r="G43" s="10">
        <f>WEEKNUM(テーブル13[[#This Row],[注文日]],1)-WEEKNUM(DATE(YEAR(テーブル13[[#This Row],[注文日]]),MONTH(テーブル13[[#This Row],[注文日]]),1),1)+1</f>
        <v>1</v>
      </c>
      <c r="H43">
        <f>WEEKNUM(テーブル13[[#This Row],[注文日]],1)</f>
        <v>6</v>
      </c>
      <c r="I43" s="5">
        <f>WEEKNUM(DATE(YEAR(テーブル13[[#This Row],[注文日]]),MONTH(テーブル13[[#This Row],[注文日]]),1),1)</f>
        <v>6</v>
      </c>
      <c r="J43" s="5">
        <f>テーブル13[[#This Row],[WEEKNUM関数]]-テーブル13[[#This Row],[WEEKNUM関数を調整]]</f>
        <v>0</v>
      </c>
      <c r="K43" s="5">
        <f>テーブル13[[#This Row],[引き算]]+1</f>
        <v>1</v>
      </c>
    </row>
    <row r="44" spans="1:11" x14ac:dyDescent="0.55000000000000004">
      <c r="A44" s="2">
        <v>44595</v>
      </c>
      <c r="B44" t="s">
        <v>19</v>
      </c>
      <c r="C44" t="s">
        <v>20</v>
      </c>
      <c r="D44" s="3">
        <v>12100</v>
      </c>
      <c r="E44">
        <v>2</v>
      </c>
      <c r="F44" s="4">
        <f>テーブル13[[#This Row],[単価]]*テーブル13[[#This Row],[数量]]</f>
        <v>24200</v>
      </c>
      <c r="G44" s="10">
        <f>WEEKNUM(テーブル13[[#This Row],[注文日]],1)-WEEKNUM(DATE(YEAR(テーブル13[[#This Row],[注文日]]),MONTH(テーブル13[[#This Row],[注文日]]),1),1)+1</f>
        <v>1</v>
      </c>
      <c r="H44">
        <f>WEEKNUM(テーブル13[[#This Row],[注文日]],1)</f>
        <v>6</v>
      </c>
      <c r="I44" s="5">
        <f>WEEKNUM(DATE(YEAR(テーブル13[[#This Row],[注文日]]),MONTH(テーブル13[[#This Row],[注文日]]),1),1)</f>
        <v>6</v>
      </c>
      <c r="J44" s="5">
        <f>テーブル13[[#This Row],[WEEKNUM関数]]-テーブル13[[#This Row],[WEEKNUM関数を調整]]</f>
        <v>0</v>
      </c>
      <c r="K44" s="5">
        <f>テーブル13[[#This Row],[引き算]]+1</f>
        <v>1</v>
      </c>
    </row>
    <row r="45" spans="1:11" x14ac:dyDescent="0.55000000000000004">
      <c r="A45" s="2">
        <v>44595</v>
      </c>
      <c r="B45" t="s">
        <v>12</v>
      </c>
      <c r="C45" t="s">
        <v>13</v>
      </c>
      <c r="D45" s="3">
        <v>7150</v>
      </c>
      <c r="E45">
        <v>6</v>
      </c>
      <c r="F45" s="4">
        <f>テーブル13[[#This Row],[単価]]*テーブル13[[#This Row],[数量]]</f>
        <v>42900</v>
      </c>
      <c r="G45" s="10">
        <f>WEEKNUM(テーブル13[[#This Row],[注文日]],1)-WEEKNUM(DATE(YEAR(テーブル13[[#This Row],[注文日]]),MONTH(テーブル13[[#This Row],[注文日]]),1),1)+1</f>
        <v>1</v>
      </c>
      <c r="H45">
        <f>WEEKNUM(テーブル13[[#This Row],[注文日]],1)</f>
        <v>6</v>
      </c>
      <c r="I45" s="5">
        <f>WEEKNUM(DATE(YEAR(テーブル13[[#This Row],[注文日]]),MONTH(テーブル13[[#This Row],[注文日]]),1),1)</f>
        <v>6</v>
      </c>
      <c r="J45" s="5">
        <f>テーブル13[[#This Row],[WEEKNUM関数]]-テーブル13[[#This Row],[WEEKNUM関数を調整]]</f>
        <v>0</v>
      </c>
      <c r="K45" s="5">
        <f>テーブル13[[#This Row],[引き算]]+1</f>
        <v>1</v>
      </c>
    </row>
    <row r="46" spans="1:11" x14ac:dyDescent="0.55000000000000004">
      <c r="A46" s="2">
        <v>44596</v>
      </c>
      <c r="B46" t="s">
        <v>19</v>
      </c>
      <c r="C46" t="s">
        <v>20</v>
      </c>
      <c r="D46" s="3">
        <v>12100</v>
      </c>
      <c r="E46">
        <v>3</v>
      </c>
      <c r="F46" s="4">
        <f>テーブル13[[#This Row],[単価]]*テーブル13[[#This Row],[数量]]</f>
        <v>36300</v>
      </c>
      <c r="G46" s="10">
        <f>WEEKNUM(テーブル13[[#This Row],[注文日]],1)-WEEKNUM(DATE(YEAR(テーブル13[[#This Row],[注文日]]),MONTH(テーブル13[[#This Row],[注文日]]),1),1)+1</f>
        <v>1</v>
      </c>
      <c r="H46">
        <f>WEEKNUM(テーブル13[[#This Row],[注文日]],1)</f>
        <v>6</v>
      </c>
      <c r="I46" s="5">
        <f>WEEKNUM(DATE(YEAR(テーブル13[[#This Row],[注文日]]),MONTH(テーブル13[[#This Row],[注文日]]),1),1)</f>
        <v>6</v>
      </c>
      <c r="J46" s="5">
        <f>テーブル13[[#This Row],[WEEKNUM関数]]-テーブル13[[#This Row],[WEEKNUM関数を調整]]</f>
        <v>0</v>
      </c>
      <c r="K46" s="5">
        <f>テーブル13[[#This Row],[引き算]]+1</f>
        <v>1</v>
      </c>
    </row>
    <row r="47" spans="1:11" hidden="1" x14ac:dyDescent="0.55000000000000004">
      <c r="A47" s="2">
        <v>44597</v>
      </c>
      <c r="B47" t="s">
        <v>9</v>
      </c>
      <c r="C47" t="s">
        <v>14</v>
      </c>
      <c r="D47" s="3">
        <v>9900</v>
      </c>
      <c r="E47">
        <v>8</v>
      </c>
      <c r="F47" s="4">
        <f>テーブル13[[#This Row],[単価]]*テーブル13[[#This Row],[数量]]</f>
        <v>79200</v>
      </c>
      <c r="G47" s="10">
        <f>WEEKNUM(テーブル13[[#This Row],[注文日]],1)-WEEKNUM(DATE(YEAR(テーブル13[[#This Row],[注文日]]),MONTH(テーブル13[[#This Row],[注文日]]),1),1)+1</f>
        <v>1</v>
      </c>
      <c r="H47">
        <f>WEEKNUM(テーブル13[[#This Row],[注文日]],1)</f>
        <v>6</v>
      </c>
      <c r="I47" s="5">
        <f>WEEKNUM(DATE(YEAR(テーブル13[[#This Row],[注文日]]),MONTH(テーブル13[[#This Row],[注文日]]),1),1)</f>
        <v>6</v>
      </c>
      <c r="J47" s="5">
        <f>テーブル13[[#This Row],[WEEKNUM関数]]-テーブル13[[#This Row],[WEEKNUM関数を調整]]</f>
        <v>0</v>
      </c>
      <c r="K47" s="5">
        <f>テーブル13[[#This Row],[引き算]]+1</f>
        <v>1</v>
      </c>
    </row>
    <row r="48" spans="1:11" x14ac:dyDescent="0.55000000000000004">
      <c r="A48" s="2">
        <v>44598</v>
      </c>
      <c r="B48" t="s">
        <v>7</v>
      </c>
      <c r="C48" t="s">
        <v>11</v>
      </c>
      <c r="D48" s="3">
        <v>13500</v>
      </c>
      <c r="E48">
        <v>9</v>
      </c>
      <c r="F48" s="4">
        <f>テーブル13[[#This Row],[単価]]*テーブル13[[#This Row],[数量]]</f>
        <v>121500</v>
      </c>
      <c r="G48" s="10">
        <f>WEEKNUM(テーブル13[[#This Row],[注文日]],1)-WEEKNUM(DATE(YEAR(テーブル13[[#This Row],[注文日]]),MONTH(テーブル13[[#This Row],[注文日]]),1),1)+1</f>
        <v>2</v>
      </c>
      <c r="H48">
        <f>WEEKNUM(テーブル13[[#This Row],[注文日]],1)</f>
        <v>7</v>
      </c>
      <c r="I48" s="5">
        <f>WEEKNUM(DATE(YEAR(テーブル13[[#This Row],[注文日]]),MONTH(テーブル13[[#This Row],[注文日]]),1),1)</f>
        <v>6</v>
      </c>
      <c r="J48" s="5">
        <f>テーブル13[[#This Row],[WEEKNUM関数]]-テーブル13[[#This Row],[WEEKNUM関数を調整]]</f>
        <v>1</v>
      </c>
      <c r="K48" s="5">
        <f>テーブル13[[#This Row],[引き算]]+1</f>
        <v>2</v>
      </c>
    </row>
    <row r="49" spans="1:11" x14ac:dyDescent="0.55000000000000004">
      <c r="A49" s="2">
        <v>44599</v>
      </c>
      <c r="B49" t="s">
        <v>16</v>
      </c>
      <c r="C49" t="s">
        <v>17</v>
      </c>
      <c r="D49" s="3">
        <v>3900</v>
      </c>
      <c r="E49">
        <v>8</v>
      </c>
      <c r="F49" s="4">
        <f>テーブル13[[#This Row],[単価]]*テーブル13[[#This Row],[数量]]</f>
        <v>31200</v>
      </c>
      <c r="G49" s="10">
        <f>WEEKNUM(テーブル13[[#This Row],[注文日]],1)-WEEKNUM(DATE(YEAR(テーブル13[[#This Row],[注文日]]),MONTH(テーブル13[[#This Row],[注文日]]),1),1)+1</f>
        <v>2</v>
      </c>
      <c r="H49">
        <f>WEEKNUM(テーブル13[[#This Row],[注文日]],1)</f>
        <v>7</v>
      </c>
      <c r="I49" s="5">
        <f>WEEKNUM(DATE(YEAR(テーブル13[[#This Row],[注文日]]),MONTH(テーブル13[[#This Row],[注文日]]),1),1)</f>
        <v>6</v>
      </c>
      <c r="J49" s="5">
        <f>テーブル13[[#This Row],[WEEKNUM関数]]-テーブル13[[#This Row],[WEEKNUM関数を調整]]</f>
        <v>1</v>
      </c>
      <c r="K49" s="5">
        <f>テーブル13[[#This Row],[引き算]]+1</f>
        <v>2</v>
      </c>
    </row>
    <row r="50" spans="1:11" hidden="1" x14ac:dyDescent="0.55000000000000004">
      <c r="A50" s="2">
        <v>44601</v>
      </c>
      <c r="B50" t="s">
        <v>9</v>
      </c>
      <c r="C50" t="s">
        <v>18</v>
      </c>
      <c r="D50" s="3">
        <v>6800</v>
      </c>
      <c r="E50">
        <v>4</v>
      </c>
      <c r="F50" s="4">
        <f>テーブル13[[#This Row],[単価]]*テーブル13[[#This Row],[数量]]</f>
        <v>27200</v>
      </c>
      <c r="G50" s="10">
        <f>WEEKNUM(テーブル13[[#This Row],[注文日]],1)-WEEKNUM(DATE(YEAR(テーブル13[[#This Row],[注文日]]),MONTH(テーブル13[[#This Row],[注文日]]),1),1)+1</f>
        <v>2</v>
      </c>
      <c r="H50">
        <f>WEEKNUM(テーブル13[[#This Row],[注文日]],1)</f>
        <v>7</v>
      </c>
      <c r="I50" s="5">
        <f>WEEKNUM(DATE(YEAR(テーブル13[[#This Row],[注文日]]),MONTH(テーブル13[[#This Row],[注文日]]),1),1)</f>
        <v>6</v>
      </c>
      <c r="J50" s="5">
        <f>テーブル13[[#This Row],[WEEKNUM関数]]-テーブル13[[#This Row],[WEEKNUM関数を調整]]</f>
        <v>1</v>
      </c>
      <c r="K50" s="5">
        <f>テーブル13[[#This Row],[引き算]]+1</f>
        <v>2</v>
      </c>
    </row>
    <row r="51" spans="1:11" hidden="1" x14ac:dyDescent="0.55000000000000004">
      <c r="A51" s="2">
        <v>44601</v>
      </c>
      <c r="B51" t="s">
        <v>7</v>
      </c>
      <c r="C51" t="s">
        <v>8</v>
      </c>
      <c r="D51" s="3">
        <v>5500</v>
      </c>
      <c r="E51">
        <v>1</v>
      </c>
      <c r="F51" s="4">
        <f>テーブル13[[#This Row],[単価]]*テーブル13[[#This Row],[数量]]</f>
        <v>5500</v>
      </c>
      <c r="G51" s="10">
        <f>WEEKNUM(テーブル13[[#This Row],[注文日]],1)-WEEKNUM(DATE(YEAR(テーブル13[[#This Row],[注文日]]),MONTH(テーブル13[[#This Row],[注文日]]),1),1)+1</f>
        <v>2</v>
      </c>
      <c r="H51">
        <f>WEEKNUM(テーブル13[[#This Row],[注文日]],1)</f>
        <v>7</v>
      </c>
      <c r="I51" s="5">
        <f>WEEKNUM(DATE(YEAR(テーブル13[[#This Row],[注文日]]),MONTH(テーブル13[[#This Row],[注文日]]),1),1)</f>
        <v>6</v>
      </c>
      <c r="J51" s="5">
        <f>テーブル13[[#This Row],[WEEKNUM関数]]-テーブル13[[#This Row],[WEEKNUM関数を調整]]</f>
        <v>1</v>
      </c>
      <c r="K51" s="5">
        <f>テーブル13[[#This Row],[引き算]]+1</f>
        <v>2</v>
      </c>
    </row>
    <row r="52" spans="1:11" hidden="1" x14ac:dyDescent="0.55000000000000004">
      <c r="A52" s="2">
        <v>44601</v>
      </c>
      <c r="B52" t="s">
        <v>9</v>
      </c>
      <c r="C52" t="s">
        <v>10</v>
      </c>
      <c r="D52" s="3">
        <v>7800</v>
      </c>
      <c r="E52">
        <v>7</v>
      </c>
      <c r="F52" s="4">
        <f>テーブル13[[#This Row],[単価]]*テーブル13[[#This Row],[数量]]</f>
        <v>54600</v>
      </c>
      <c r="G52" s="10">
        <f>WEEKNUM(テーブル13[[#This Row],[注文日]],1)-WEEKNUM(DATE(YEAR(テーブル13[[#This Row],[注文日]]),MONTH(テーブル13[[#This Row],[注文日]]),1),1)+1</f>
        <v>2</v>
      </c>
      <c r="H52">
        <f>WEEKNUM(テーブル13[[#This Row],[注文日]],1)</f>
        <v>7</v>
      </c>
      <c r="I52" s="5">
        <f>WEEKNUM(DATE(YEAR(テーブル13[[#This Row],[注文日]]),MONTH(テーブル13[[#This Row],[注文日]]),1),1)</f>
        <v>6</v>
      </c>
      <c r="J52" s="5">
        <f>テーブル13[[#This Row],[WEEKNUM関数]]-テーブル13[[#This Row],[WEEKNUM関数を調整]]</f>
        <v>1</v>
      </c>
      <c r="K52" s="5">
        <f>テーブル13[[#This Row],[引き算]]+1</f>
        <v>2</v>
      </c>
    </row>
    <row r="53" spans="1:11" hidden="1" x14ac:dyDescent="0.55000000000000004">
      <c r="A53" s="2">
        <v>44601</v>
      </c>
      <c r="B53" t="s">
        <v>9</v>
      </c>
      <c r="C53" t="s">
        <v>10</v>
      </c>
      <c r="D53" s="3">
        <v>7800</v>
      </c>
      <c r="E53">
        <v>2</v>
      </c>
      <c r="F53" s="4">
        <f>テーブル13[[#This Row],[単価]]*テーブル13[[#This Row],[数量]]</f>
        <v>15600</v>
      </c>
      <c r="G53" s="10">
        <f>WEEKNUM(テーブル13[[#This Row],[注文日]],1)-WEEKNUM(DATE(YEAR(テーブル13[[#This Row],[注文日]]),MONTH(テーブル13[[#This Row],[注文日]]),1),1)+1</f>
        <v>2</v>
      </c>
      <c r="H53">
        <f>WEEKNUM(テーブル13[[#This Row],[注文日]],1)</f>
        <v>7</v>
      </c>
      <c r="I53" s="5">
        <f>WEEKNUM(DATE(YEAR(テーブル13[[#This Row],[注文日]]),MONTH(テーブル13[[#This Row],[注文日]]),1),1)</f>
        <v>6</v>
      </c>
      <c r="J53" s="5">
        <f>テーブル13[[#This Row],[WEEKNUM関数]]-テーブル13[[#This Row],[WEEKNUM関数を調整]]</f>
        <v>1</v>
      </c>
      <c r="K53" s="5">
        <f>テーブル13[[#This Row],[引き算]]+1</f>
        <v>2</v>
      </c>
    </row>
    <row r="54" spans="1:11" hidden="1" x14ac:dyDescent="0.55000000000000004">
      <c r="A54" s="2">
        <v>44602</v>
      </c>
      <c r="B54" t="s">
        <v>12</v>
      </c>
      <c r="C54" t="s">
        <v>13</v>
      </c>
      <c r="D54" s="3">
        <v>7150</v>
      </c>
      <c r="E54">
        <v>10</v>
      </c>
      <c r="F54" s="4">
        <f>テーブル13[[#This Row],[単価]]*テーブル13[[#This Row],[数量]]</f>
        <v>71500</v>
      </c>
      <c r="G54" s="10">
        <f>WEEKNUM(テーブル13[[#This Row],[注文日]],1)-WEEKNUM(DATE(YEAR(テーブル13[[#This Row],[注文日]]),MONTH(テーブル13[[#This Row],[注文日]]),1),1)+1</f>
        <v>2</v>
      </c>
      <c r="H54">
        <f>WEEKNUM(テーブル13[[#This Row],[注文日]],1)</f>
        <v>7</v>
      </c>
      <c r="I54" s="5">
        <f>WEEKNUM(DATE(YEAR(テーブル13[[#This Row],[注文日]]),MONTH(テーブル13[[#This Row],[注文日]]),1),1)</f>
        <v>6</v>
      </c>
      <c r="J54" s="5">
        <f>テーブル13[[#This Row],[WEEKNUM関数]]-テーブル13[[#This Row],[WEEKNUM関数を調整]]</f>
        <v>1</v>
      </c>
      <c r="K54" s="5">
        <f>テーブル13[[#This Row],[引き算]]+1</f>
        <v>2</v>
      </c>
    </row>
    <row r="55" spans="1:11" hidden="1" x14ac:dyDescent="0.55000000000000004">
      <c r="A55" s="2">
        <v>44603</v>
      </c>
      <c r="B55" t="s">
        <v>7</v>
      </c>
      <c r="C55" t="s">
        <v>11</v>
      </c>
      <c r="D55" s="3">
        <v>13500</v>
      </c>
      <c r="E55">
        <v>4</v>
      </c>
      <c r="F55" s="4">
        <f>テーブル13[[#This Row],[単価]]*テーブル13[[#This Row],[数量]]</f>
        <v>54000</v>
      </c>
      <c r="G55" s="10">
        <f>WEEKNUM(テーブル13[[#This Row],[注文日]],1)-WEEKNUM(DATE(YEAR(テーブル13[[#This Row],[注文日]]),MONTH(テーブル13[[#This Row],[注文日]]),1),1)+1</f>
        <v>2</v>
      </c>
      <c r="H55">
        <f>WEEKNUM(テーブル13[[#This Row],[注文日]],1)</f>
        <v>7</v>
      </c>
      <c r="I55" s="5">
        <f>WEEKNUM(DATE(YEAR(テーブル13[[#This Row],[注文日]]),MONTH(テーブル13[[#This Row],[注文日]]),1),1)</f>
        <v>6</v>
      </c>
      <c r="J55" s="5">
        <f>テーブル13[[#This Row],[WEEKNUM関数]]-テーブル13[[#This Row],[WEEKNUM関数を調整]]</f>
        <v>1</v>
      </c>
      <c r="K55" s="5">
        <f>テーブル13[[#This Row],[引き算]]+1</f>
        <v>2</v>
      </c>
    </row>
    <row r="56" spans="1:11" hidden="1" x14ac:dyDescent="0.55000000000000004">
      <c r="A56" s="2">
        <v>44603</v>
      </c>
      <c r="B56" t="s">
        <v>12</v>
      </c>
      <c r="C56" t="s">
        <v>13</v>
      </c>
      <c r="D56" s="3">
        <v>7150</v>
      </c>
      <c r="E56">
        <v>2</v>
      </c>
      <c r="F56" s="4">
        <f>テーブル13[[#This Row],[単価]]*テーブル13[[#This Row],[数量]]</f>
        <v>14300</v>
      </c>
      <c r="G56" s="10">
        <f>WEEKNUM(テーブル13[[#This Row],[注文日]],1)-WEEKNUM(DATE(YEAR(テーブル13[[#This Row],[注文日]]),MONTH(テーブル13[[#This Row],[注文日]]),1),1)+1</f>
        <v>2</v>
      </c>
      <c r="H56">
        <f>WEEKNUM(テーブル13[[#This Row],[注文日]],1)</f>
        <v>7</v>
      </c>
      <c r="I56" s="5">
        <f>WEEKNUM(DATE(YEAR(テーブル13[[#This Row],[注文日]]),MONTH(テーブル13[[#This Row],[注文日]]),1),1)</f>
        <v>6</v>
      </c>
      <c r="J56" s="5">
        <f>テーブル13[[#This Row],[WEEKNUM関数]]-テーブル13[[#This Row],[WEEKNUM関数を調整]]</f>
        <v>1</v>
      </c>
      <c r="K56" s="5">
        <f>テーブル13[[#This Row],[引き算]]+1</f>
        <v>2</v>
      </c>
    </row>
    <row r="57" spans="1:11" hidden="1" x14ac:dyDescent="0.55000000000000004">
      <c r="A57" s="2">
        <v>44603</v>
      </c>
      <c r="B57" t="s">
        <v>12</v>
      </c>
      <c r="C57" t="s">
        <v>15</v>
      </c>
      <c r="D57" s="3">
        <v>16500</v>
      </c>
      <c r="E57">
        <v>5</v>
      </c>
      <c r="F57" s="4">
        <f>テーブル13[[#This Row],[単価]]*テーブル13[[#This Row],[数量]]</f>
        <v>82500</v>
      </c>
      <c r="G57" s="10">
        <f>WEEKNUM(テーブル13[[#This Row],[注文日]],1)-WEEKNUM(DATE(YEAR(テーブル13[[#This Row],[注文日]]),MONTH(テーブル13[[#This Row],[注文日]]),1),1)+1</f>
        <v>2</v>
      </c>
      <c r="H57">
        <f>WEEKNUM(テーブル13[[#This Row],[注文日]],1)</f>
        <v>7</v>
      </c>
      <c r="I57" s="5">
        <f>WEEKNUM(DATE(YEAR(テーブル13[[#This Row],[注文日]]),MONTH(テーブル13[[#This Row],[注文日]]),1),1)</f>
        <v>6</v>
      </c>
      <c r="J57" s="5">
        <f>テーブル13[[#This Row],[WEEKNUM関数]]-テーブル13[[#This Row],[WEEKNUM関数を調整]]</f>
        <v>1</v>
      </c>
      <c r="K57" s="5">
        <f>テーブル13[[#This Row],[引き算]]+1</f>
        <v>2</v>
      </c>
    </row>
    <row r="58" spans="1:11" hidden="1" x14ac:dyDescent="0.55000000000000004">
      <c r="A58" s="2">
        <v>44604</v>
      </c>
      <c r="B58" t="s">
        <v>7</v>
      </c>
      <c r="C58" t="s">
        <v>11</v>
      </c>
      <c r="D58" s="3">
        <v>13500</v>
      </c>
      <c r="E58">
        <v>5</v>
      </c>
      <c r="F58" s="4">
        <f>テーブル13[[#This Row],[単価]]*テーブル13[[#This Row],[数量]]</f>
        <v>67500</v>
      </c>
      <c r="G58" s="10">
        <f>WEEKNUM(テーブル13[[#This Row],[注文日]],1)-WEEKNUM(DATE(YEAR(テーブル13[[#This Row],[注文日]]),MONTH(テーブル13[[#This Row],[注文日]]),1),1)+1</f>
        <v>2</v>
      </c>
      <c r="H58">
        <f>WEEKNUM(テーブル13[[#This Row],[注文日]],1)</f>
        <v>7</v>
      </c>
      <c r="I58" s="5">
        <f>WEEKNUM(DATE(YEAR(テーブル13[[#This Row],[注文日]]),MONTH(テーブル13[[#This Row],[注文日]]),1),1)</f>
        <v>6</v>
      </c>
      <c r="J58" s="5">
        <f>テーブル13[[#This Row],[WEEKNUM関数]]-テーブル13[[#This Row],[WEEKNUM関数を調整]]</f>
        <v>1</v>
      </c>
      <c r="K58" s="5">
        <f>テーブル13[[#This Row],[引き算]]+1</f>
        <v>2</v>
      </c>
    </row>
    <row r="59" spans="1:11" hidden="1" x14ac:dyDescent="0.55000000000000004">
      <c r="A59" s="2">
        <v>44605</v>
      </c>
      <c r="B59" t="s">
        <v>9</v>
      </c>
      <c r="C59" t="s">
        <v>10</v>
      </c>
      <c r="D59" s="3">
        <v>7800</v>
      </c>
      <c r="E59">
        <v>1</v>
      </c>
      <c r="F59" s="4">
        <f>テーブル13[[#This Row],[単価]]*テーブル13[[#This Row],[数量]]</f>
        <v>7800</v>
      </c>
      <c r="G59" s="10">
        <f>WEEKNUM(テーブル13[[#This Row],[注文日]],1)-WEEKNUM(DATE(YEAR(テーブル13[[#This Row],[注文日]]),MONTH(テーブル13[[#This Row],[注文日]]),1),1)+1</f>
        <v>3</v>
      </c>
      <c r="H59">
        <f>WEEKNUM(テーブル13[[#This Row],[注文日]],1)</f>
        <v>8</v>
      </c>
      <c r="I59" s="5">
        <f>WEEKNUM(DATE(YEAR(テーブル13[[#This Row],[注文日]]),MONTH(テーブル13[[#This Row],[注文日]]),1),1)</f>
        <v>6</v>
      </c>
      <c r="J59" s="5">
        <f>テーブル13[[#This Row],[WEEKNUM関数]]-テーブル13[[#This Row],[WEEKNUM関数を調整]]</f>
        <v>2</v>
      </c>
      <c r="K59" s="5">
        <f>テーブル13[[#This Row],[引き算]]+1</f>
        <v>3</v>
      </c>
    </row>
    <row r="60" spans="1:11" hidden="1" x14ac:dyDescent="0.55000000000000004">
      <c r="A60" s="2">
        <v>44606</v>
      </c>
      <c r="B60" t="s">
        <v>9</v>
      </c>
      <c r="C60" t="s">
        <v>10</v>
      </c>
      <c r="D60" s="3">
        <v>7800</v>
      </c>
      <c r="E60">
        <v>6</v>
      </c>
      <c r="F60" s="4">
        <f>テーブル13[[#This Row],[単価]]*テーブル13[[#This Row],[数量]]</f>
        <v>46800</v>
      </c>
      <c r="G60" s="10">
        <f>WEEKNUM(テーブル13[[#This Row],[注文日]],1)-WEEKNUM(DATE(YEAR(テーブル13[[#This Row],[注文日]]),MONTH(テーブル13[[#This Row],[注文日]]),1),1)+1</f>
        <v>3</v>
      </c>
      <c r="H60">
        <f>WEEKNUM(テーブル13[[#This Row],[注文日]],1)</f>
        <v>8</v>
      </c>
      <c r="I60" s="5">
        <f>WEEKNUM(DATE(YEAR(テーブル13[[#This Row],[注文日]]),MONTH(テーブル13[[#This Row],[注文日]]),1),1)</f>
        <v>6</v>
      </c>
      <c r="J60" s="5">
        <f>テーブル13[[#This Row],[WEEKNUM関数]]-テーブル13[[#This Row],[WEEKNUM関数を調整]]</f>
        <v>2</v>
      </c>
      <c r="K60" s="5">
        <f>テーブル13[[#This Row],[引き算]]+1</f>
        <v>3</v>
      </c>
    </row>
    <row r="61" spans="1:11" hidden="1" x14ac:dyDescent="0.55000000000000004">
      <c r="A61" s="2">
        <v>44606</v>
      </c>
      <c r="B61" t="s">
        <v>19</v>
      </c>
      <c r="C61" t="s">
        <v>20</v>
      </c>
      <c r="D61" s="3">
        <v>12100</v>
      </c>
      <c r="E61">
        <v>4</v>
      </c>
      <c r="F61" s="4">
        <f>テーブル13[[#This Row],[単価]]*テーブル13[[#This Row],[数量]]</f>
        <v>48400</v>
      </c>
      <c r="G61" s="10">
        <f>WEEKNUM(テーブル13[[#This Row],[注文日]],1)-WEEKNUM(DATE(YEAR(テーブル13[[#This Row],[注文日]]),MONTH(テーブル13[[#This Row],[注文日]]),1),1)+1</f>
        <v>3</v>
      </c>
      <c r="H61">
        <f>WEEKNUM(テーブル13[[#This Row],[注文日]],1)</f>
        <v>8</v>
      </c>
      <c r="I61" s="5">
        <f>WEEKNUM(DATE(YEAR(テーブル13[[#This Row],[注文日]]),MONTH(テーブル13[[#This Row],[注文日]]),1),1)</f>
        <v>6</v>
      </c>
      <c r="J61" s="5">
        <f>テーブル13[[#This Row],[WEEKNUM関数]]-テーブル13[[#This Row],[WEEKNUM関数を調整]]</f>
        <v>2</v>
      </c>
      <c r="K61" s="5">
        <f>テーブル13[[#This Row],[引き算]]+1</f>
        <v>3</v>
      </c>
    </row>
    <row r="62" spans="1:11" hidden="1" x14ac:dyDescent="0.55000000000000004">
      <c r="A62" s="2">
        <v>44606</v>
      </c>
      <c r="B62" t="s">
        <v>7</v>
      </c>
      <c r="C62" t="s">
        <v>11</v>
      </c>
      <c r="D62" s="3">
        <v>13500</v>
      </c>
      <c r="E62">
        <v>7</v>
      </c>
      <c r="F62" s="4">
        <f>テーブル13[[#This Row],[単価]]*テーブル13[[#This Row],[数量]]</f>
        <v>94500</v>
      </c>
      <c r="G62" s="10">
        <f>WEEKNUM(テーブル13[[#This Row],[注文日]],1)-WEEKNUM(DATE(YEAR(テーブル13[[#This Row],[注文日]]),MONTH(テーブル13[[#This Row],[注文日]]),1),1)+1</f>
        <v>3</v>
      </c>
      <c r="H62">
        <f>WEEKNUM(テーブル13[[#This Row],[注文日]],1)</f>
        <v>8</v>
      </c>
      <c r="I62" s="5">
        <f>WEEKNUM(DATE(YEAR(テーブル13[[#This Row],[注文日]]),MONTH(テーブル13[[#This Row],[注文日]]),1),1)</f>
        <v>6</v>
      </c>
      <c r="J62" s="5">
        <f>テーブル13[[#This Row],[WEEKNUM関数]]-テーブル13[[#This Row],[WEEKNUM関数を調整]]</f>
        <v>2</v>
      </c>
      <c r="K62" s="5">
        <f>テーブル13[[#This Row],[引き算]]+1</f>
        <v>3</v>
      </c>
    </row>
    <row r="63" spans="1:11" hidden="1" x14ac:dyDescent="0.55000000000000004">
      <c r="A63" s="2">
        <v>44606</v>
      </c>
      <c r="B63" t="s">
        <v>12</v>
      </c>
      <c r="C63" t="s">
        <v>15</v>
      </c>
      <c r="D63" s="3">
        <v>16500</v>
      </c>
      <c r="E63">
        <v>1</v>
      </c>
      <c r="F63" s="4">
        <f>テーブル13[[#This Row],[単価]]*テーブル13[[#This Row],[数量]]</f>
        <v>16500</v>
      </c>
      <c r="G63" s="10">
        <f>WEEKNUM(テーブル13[[#This Row],[注文日]],1)-WEEKNUM(DATE(YEAR(テーブル13[[#This Row],[注文日]]),MONTH(テーブル13[[#This Row],[注文日]]),1),1)+1</f>
        <v>3</v>
      </c>
      <c r="H63">
        <f>WEEKNUM(テーブル13[[#This Row],[注文日]],1)</f>
        <v>8</v>
      </c>
      <c r="I63" s="5">
        <f>WEEKNUM(DATE(YEAR(テーブル13[[#This Row],[注文日]]),MONTH(テーブル13[[#This Row],[注文日]]),1),1)</f>
        <v>6</v>
      </c>
      <c r="J63" s="5">
        <f>テーブル13[[#This Row],[WEEKNUM関数]]-テーブル13[[#This Row],[WEEKNUM関数を調整]]</f>
        <v>2</v>
      </c>
      <c r="K63" s="5">
        <f>テーブル13[[#This Row],[引き算]]+1</f>
        <v>3</v>
      </c>
    </row>
    <row r="64" spans="1:11" hidden="1" x14ac:dyDescent="0.55000000000000004">
      <c r="A64" s="2">
        <v>44607</v>
      </c>
      <c r="B64" t="s">
        <v>7</v>
      </c>
      <c r="C64" t="s">
        <v>11</v>
      </c>
      <c r="D64" s="3">
        <v>13500</v>
      </c>
      <c r="E64">
        <v>9</v>
      </c>
      <c r="F64" s="4">
        <f>テーブル13[[#This Row],[単価]]*テーブル13[[#This Row],[数量]]</f>
        <v>121500</v>
      </c>
      <c r="G64" s="10">
        <f>WEEKNUM(テーブル13[[#This Row],[注文日]],1)-WEEKNUM(DATE(YEAR(テーブル13[[#This Row],[注文日]]),MONTH(テーブル13[[#This Row],[注文日]]),1),1)+1</f>
        <v>3</v>
      </c>
      <c r="H64">
        <f>WEEKNUM(テーブル13[[#This Row],[注文日]],1)</f>
        <v>8</v>
      </c>
      <c r="I64" s="5">
        <f>WEEKNUM(DATE(YEAR(テーブル13[[#This Row],[注文日]]),MONTH(テーブル13[[#This Row],[注文日]]),1),1)</f>
        <v>6</v>
      </c>
      <c r="J64" s="5">
        <f>テーブル13[[#This Row],[WEEKNUM関数]]-テーブル13[[#This Row],[WEEKNUM関数を調整]]</f>
        <v>2</v>
      </c>
      <c r="K64" s="5">
        <f>テーブル13[[#This Row],[引き算]]+1</f>
        <v>3</v>
      </c>
    </row>
    <row r="65" spans="1:11" hidden="1" x14ac:dyDescent="0.55000000000000004">
      <c r="A65" s="2">
        <v>44607</v>
      </c>
      <c r="B65" t="s">
        <v>9</v>
      </c>
      <c r="C65" t="s">
        <v>14</v>
      </c>
      <c r="D65" s="3">
        <v>9900</v>
      </c>
      <c r="E65">
        <v>2</v>
      </c>
      <c r="F65" s="4">
        <f>テーブル13[[#This Row],[単価]]*テーブル13[[#This Row],[数量]]</f>
        <v>19800</v>
      </c>
      <c r="G65" s="10">
        <f>WEEKNUM(テーブル13[[#This Row],[注文日]],1)-WEEKNUM(DATE(YEAR(テーブル13[[#This Row],[注文日]]),MONTH(テーブル13[[#This Row],[注文日]]),1),1)+1</f>
        <v>3</v>
      </c>
      <c r="H65">
        <f>WEEKNUM(テーブル13[[#This Row],[注文日]],1)</f>
        <v>8</v>
      </c>
      <c r="I65" s="5">
        <f>WEEKNUM(DATE(YEAR(テーブル13[[#This Row],[注文日]]),MONTH(テーブル13[[#This Row],[注文日]]),1),1)</f>
        <v>6</v>
      </c>
      <c r="J65" s="5">
        <f>テーブル13[[#This Row],[WEEKNUM関数]]-テーブル13[[#This Row],[WEEKNUM関数を調整]]</f>
        <v>2</v>
      </c>
      <c r="K65" s="5">
        <f>テーブル13[[#This Row],[引き算]]+1</f>
        <v>3</v>
      </c>
    </row>
    <row r="66" spans="1:11" hidden="1" x14ac:dyDescent="0.55000000000000004">
      <c r="A66" s="2">
        <v>44607</v>
      </c>
      <c r="B66" t="s">
        <v>9</v>
      </c>
      <c r="C66" t="s">
        <v>10</v>
      </c>
      <c r="D66" s="3">
        <v>7800</v>
      </c>
      <c r="E66">
        <v>4</v>
      </c>
      <c r="F66" s="4">
        <f>テーブル13[[#This Row],[単価]]*テーブル13[[#This Row],[数量]]</f>
        <v>31200</v>
      </c>
      <c r="G66" s="10">
        <f>WEEKNUM(テーブル13[[#This Row],[注文日]],1)-WEEKNUM(DATE(YEAR(テーブル13[[#This Row],[注文日]]),MONTH(テーブル13[[#This Row],[注文日]]),1),1)+1</f>
        <v>3</v>
      </c>
      <c r="H66">
        <f>WEEKNUM(テーブル13[[#This Row],[注文日]],1)</f>
        <v>8</v>
      </c>
      <c r="I66" s="5">
        <f>WEEKNUM(DATE(YEAR(テーブル13[[#This Row],[注文日]]),MONTH(テーブル13[[#This Row],[注文日]]),1),1)</f>
        <v>6</v>
      </c>
      <c r="J66" s="5">
        <f>テーブル13[[#This Row],[WEEKNUM関数]]-テーブル13[[#This Row],[WEEKNUM関数を調整]]</f>
        <v>2</v>
      </c>
      <c r="K66" s="5">
        <f>テーブル13[[#This Row],[引き算]]+1</f>
        <v>3</v>
      </c>
    </row>
    <row r="67" spans="1:11" hidden="1" x14ac:dyDescent="0.55000000000000004">
      <c r="A67" s="2">
        <v>44608</v>
      </c>
      <c r="B67" t="s">
        <v>9</v>
      </c>
      <c r="C67" t="s">
        <v>10</v>
      </c>
      <c r="D67" s="3">
        <v>7800</v>
      </c>
      <c r="E67">
        <v>5</v>
      </c>
      <c r="F67" s="4">
        <f>テーブル13[[#This Row],[単価]]*テーブル13[[#This Row],[数量]]</f>
        <v>39000</v>
      </c>
      <c r="G67" s="10">
        <f>WEEKNUM(テーブル13[[#This Row],[注文日]],1)-WEEKNUM(DATE(YEAR(テーブル13[[#This Row],[注文日]]),MONTH(テーブル13[[#This Row],[注文日]]),1),1)+1</f>
        <v>3</v>
      </c>
      <c r="H67">
        <f>WEEKNUM(テーブル13[[#This Row],[注文日]],1)</f>
        <v>8</v>
      </c>
      <c r="I67" s="5">
        <f>WEEKNUM(DATE(YEAR(テーブル13[[#This Row],[注文日]]),MONTH(テーブル13[[#This Row],[注文日]]),1),1)</f>
        <v>6</v>
      </c>
      <c r="J67" s="5">
        <f>テーブル13[[#This Row],[WEEKNUM関数]]-テーブル13[[#This Row],[WEEKNUM関数を調整]]</f>
        <v>2</v>
      </c>
      <c r="K67" s="5">
        <f>テーブル13[[#This Row],[引き算]]+1</f>
        <v>3</v>
      </c>
    </row>
    <row r="68" spans="1:11" hidden="1" x14ac:dyDescent="0.55000000000000004">
      <c r="A68" s="2">
        <v>44609</v>
      </c>
      <c r="B68" t="s">
        <v>9</v>
      </c>
      <c r="C68" t="s">
        <v>18</v>
      </c>
      <c r="D68" s="3">
        <v>6800</v>
      </c>
      <c r="E68">
        <v>3</v>
      </c>
      <c r="F68" s="4">
        <f>テーブル13[[#This Row],[単価]]*テーブル13[[#This Row],[数量]]</f>
        <v>20400</v>
      </c>
      <c r="G68" s="10">
        <f>WEEKNUM(テーブル13[[#This Row],[注文日]],1)-WEEKNUM(DATE(YEAR(テーブル13[[#This Row],[注文日]]),MONTH(テーブル13[[#This Row],[注文日]]),1),1)+1</f>
        <v>3</v>
      </c>
      <c r="H68">
        <f>WEEKNUM(テーブル13[[#This Row],[注文日]],1)</f>
        <v>8</v>
      </c>
      <c r="I68" s="5">
        <f>WEEKNUM(DATE(YEAR(テーブル13[[#This Row],[注文日]]),MONTH(テーブル13[[#This Row],[注文日]]),1),1)</f>
        <v>6</v>
      </c>
      <c r="J68" s="5">
        <f>テーブル13[[#This Row],[WEEKNUM関数]]-テーブル13[[#This Row],[WEEKNUM関数を調整]]</f>
        <v>2</v>
      </c>
      <c r="K68" s="5">
        <f>テーブル13[[#This Row],[引き算]]+1</f>
        <v>3</v>
      </c>
    </row>
    <row r="69" spans="1:11" hidden="1" x14ac:dyDescent="0.55000000000000004">
      <c r="A69" s="2">
        <v>44609</v>
      </c>
      <c r="B69" t="s">
        <v>7</v>
      </c>
      <c r="C69" t="s">
        <v>8</v>
      </c>
      <c r="D69" s="3">
        <v>5500</v>
      </c>
      <c r="E69">
        <v>4</v>
      </c>
      <c r="F69" s="4">
        <f>テーブル13[[#This Row],[単価]]*テーブル13[[#This Row],[数量]]</f>
        <v>22000</v>
      </c>
      <c r="G69" s="10">
        <f>WEEKNUM(テーブル13[[#This Row],[注文日]],1)-WEEKNUM(DATE(YEAR(テーブル13[[#This Row],[注文日]]),MONTH(テーブル13[[#This Row],[注文日]]),1),1)+1</f>
        <v>3</v>
      </c>
      <c r="H69">
        <f>WEEKNUM(テーブル13[[#This Row],[注文日]],1)</f>
        <v>8</v>
      </c>
      <c r="I69" s="5">
        <f>WEEKNUM(DATE(YEAR(テーブル13[[#This Row],[注文日]]),MONTH(テーブル13[[#This Row],[注文日]]),1),1)</f>
        <v>6</v>
      </c>
      <c r="J69" s="5">
        <f>テーブル13[[#This Row],[WEEKNUM関数]]-テーブル13[[#This Row],[WEEKNUM関数を調整]]</f>
        <v>2</v>
      </c>
      <c r="K69" s="5">
        <f>テーブル13[[#This Row],[引き算]]+1</f>
        <v>3</v>
      </c>
    </row>
    <row r="70" spans="1:11" hidden="1" x14ac:dyDescent="0.55000000000000004">
      <c r="A70" s="2">
        <v>44609</v>
      </c>
      <c r="B70" t="s">
        <v>16</v>
      </c>
      <c r="C70" t="s">
        <v>17</v>
      </c>
      <c r="D70" s="3">
        <v>3900</v>
      </c>
      <c r="E70">
        <v>1</v>
      </c>
      <c r="F70" s="4">
        <f>テーブル13[[#This Row],[単価]]*テーブル13[[#This Row],[数量]]</f>
        <v>3900</v>
      </c>
      <c r="G70" s="10">
        <f>WEEKNUM(テーブル13[[#This Row],[注文日]],1)-WEEKNUM(DATE(YEAR(テーブル13[[#This Row],[注文日]]),MONTH(テーブル13[[#This Row],[注文日]]),1),1)+1</f>
        <v>3</v>
      </c>
      <c r="H70">
        <f>WEEKNUM(テーブル13[[#This Row],[注文日]],1)</f>
        <v>8</v>
      </c>
      <c r="I70" s="5">
        <f>WEEKNUM(DATE(YEAR(テーブル13[[#This Row],[注文日]]),MONTH(テーブル13[[#This Row],[注文日]]),1),1)</f>
        <v>6</v>
      </c>
      <c r="J70" s="5">
        <f>テーブル13[[#This Row],[WEEKNUM関数]]-テーブル13[[#This Row],[WEEKNUM関数を調整]]</f>
        <v>2</v>
      </c>
      <c r="K70" s="5">
        <f>テーブル13[[#This Row],[引き算]]+1</f>
        <v>3</v>
      </c>
    </row>
    <row r="71" spans="1:11" hidden="1" x14ac:dyDescent="0.55000000000000004">
      <c r="A71" s="2">
        <v>44611</v>
      </c>
      <c r="B71" t="s">
        <v>9</v>
      </c>
      <c r="C71" t="s">
        <v>18</v>
      </c>
      <c r="D71" s="3">
        <v>6800</v>
      </c>
      <c r="E71">
        <v>8</v>
      </c>
      <c r="F71" s="4">
        <f>テーブル13[[#This Row],[単価]]*テーブル13[[#This Row],[数量]]</f>
        <v>54400</v>
      </c>
      <c r="G71" s="10">
        <f>WEEKNUM(テーブル13[[#This Row],[注文日]],1)-WEEKNUM(DATE(YEAR(テーブル13[[#This Row],[注文日]]),MONTH(テーブル13[[#This Row],[注文日]]),1),1)+1</f>
        <v>3</v>
      </c>
      <c r="H71">
        <f>WEEKNUM(テーブル13[[#This Row],[注文日]],1)</f>
        <v>8</v>
      </c>
      <c r="I71" s="5">
        <f>WEEKNUM(DATE(YEAR(テーブル13[[#This Row],[注文日]]),MONTH(テーブル13[[#This Row],[注文日]]),1),1)</f>
        <v>6</v>
      </c>
      <c r="J71" s="5">
        <f>テーブル13[[#This Row],[WEEKNUM関数]]-テーブル13[[#This Row],[WEEKNUM関数を調整]]</f>
        <v>2</v>
      </c>
      <c r="K71" s="5">
        <f>テーブル13[[#This Row],[引き算]]+1</f>
        <v>3</v>
      </c>
    </row>
    <row r="72" spans="1:11" hidden="1" x14ac:dyDescent="0.55000000000000004">
      <c r="A72" s="2">
        <v>44611</v>
      </c>
      <c r="B72" t="s">
        <v>7</v>
      </c>
      <c r="C72" t="s">
        <v>11</v>
      </c>
      <c r="D72" s="3">
        <v>13500</v>
      </c>
      <c r="E72">
        <v>9</v>
      </c>
      <c r="F72" s="4">
        <f>テーブル13[[#This Row],[単価]]*テーブル13[[#This Row],[数量]]</f>
        <v>121500</v>
      </c>
      <c r="G72" s="10">
        <f>WEEKNUM(テーブル13[[#This Row],[注文日]],1)-WEEKNUM(DATE(YEAR(テーブル13[[#This Row],[注文日]]),MONTH(テーブル13[[#This Row],[注文日]]),1),1)+1</f>
        <v>3</v>
      </c>
      <c r="H72">
        <f>WEEKNUM(テーブル13[[#This Row],[注文日]],1)</f>
        <v>8</v>
      </c>
      <c r="I72" s="5">
        <f>WEEKNUM(DATE(YEAR(テーブル13[[#This Row],[注文日]]),MONTH(テーブル13[[#This Row],[注文日]]),1),1)</f>
        <v>6</v>
      </c>
      <c r="J72" s="5">
        <f>テーブル13[[#This Row],[WEEKNUM関数]]-テーブル13[[#This Row],[WEEKNUM関数を調整]]</f>
        <v>2</v>
      </c>
      <c r="K72" s="5">
        <f>テーブル13[[#This Row],[引き算]]+1</f>
        <v>3</v>
      </c>
    </row>
    <row r="73" spans="1:11" hidden="1" x14ac:dyDescent="0.55000000000000004">
      <c r="A73" s="2">
        <v>44614</v>
      </c>
      <c r="B73" t="s">
        <v>7</v>
      </c>
      <c r="C73" t="s">
        <v>8</v>
      </c>
      <c r="D73" s="3">
        <v>5500</v>
      </c>
      <c r="E73">
        <v>5</v>
      </c>
      <c r="F73" s="4">
        <f>テーブル13[[#This Row],[単価]]*テーブル13[[#This Row],[数量]]</f>
        <v>27500</v>
      </c>
      <c r="G73" s="10">
        <f>WEEKNUM(テーブル13[[#This Row],[注文日]],1)-WEEKNUM(DATE(YEAR(テーブル13[[#This Row],[注文日]]),MONTH(テーブル13[[#This Row],[注文日]]),1),1)+1</f>
        <v>4</v>
      </c>
      <c r="H73">
        <f>WEEKNUM(テーブル13[[#This Row],[注文日]],1)</f>
        <v>9</v>
      </c>
      <c r="I73" s="5">
        <f>WEEKNUM(DATE(YEAR(テーブル13[[#This Row],[注文日]]),MONTH(テーブル13[[#This Row],[注文日]]),1),1)</f>
        <v>6</v>
      </c>
      <c r="J73" s="5">
        <f>テーブル13[[#This Row],[WEEKNUM関数]]-テーブル13[[#This Row],[WEEKNUM関数を調整]]</f>
        <v>3</v>
      </c>
      <c r="K73" s="5">
        <f>テーブル13[[#This Row],[引き算]]+1</f>
        <v>4</v>
      </c>
    </row>
    <row r="74" spans="1:11" hidden="1" x14ac:dyDescent="0.55000000000000004">
      <c r="A74" s="2">
        <v>44614</v>
      </c>
      <c r="B74" t="s">
        <v>7</v>
      </c>
      <c r="C74" t="s">
        <v>11</v>
      </c>
      <c r="D74" s="3">
        <v>13500</v>
      </c>
      <c r="E74">
        <v>10</v>
      </c>
      <c r="F74" s="4">
        <f>テーブル13[[#This Row],[単価]]*テーブル13[[#This Row],[数量]]</f>
        <v>135000</v>
      </c>
      <c r="G74" s="10">
        <f>WEEKNUM(テーブル13[[#This Row],[注文日]],1)-WEEKNUM(DATE(YEAR(テーブル13[[#This Row],[注文日]]),MONTH(テーブル13[[#This Row],[注文日]]),1),1)+1</f>
        <v>4</v>
      </c>
      <c r="H74">
        <f>WEEKNUM(テーブル13[[#This Row],[注文日]],1)</f>
        <v>9</v>
      </c>
      <c r="I74" s="5">
        <f>WEEKNUM(DATE(YEAR(テーブル13[[#This Row],[注文日]]),MONTH(テーブル13[[#This Row],[注文日]]),1),1)</f>
        <v>6</v>
      </c>
      <c r="J74" s="5">
        <f>テーブル13[[#This Row],[WEEKNUM関数]]-テーブル13[[#This Row],[WEEKNUM関数を調整]]</f>
        <v>3</v>
      </c>
      <c r="K74" s="5">
        <f>テーブル13[[#This Row],[引き算]]+1</f>
        <v>4</v>
      </c>
    </row>
    <row r="75" spans="1:11" hidden="1" x14ac:dyDescent="0.55000000000000004">
      <c r="A75" s="2">
        <v>44616</v>
      </c>
      <c r="B75" t="s">
        <v>9</v>
      </c>
      <c r="C75" t="s">
        <v>14</v>
      </c>
      <c r="D75" s="3">
        <v>9900</v>
      </c>
      <c r="E75">
        <v>2</v>
      </c>
      <c r="F75" s="4">
        <f>テーブル13[[#This Row],[単価]]*テーブル13[[#This Row],[数量]]</f>
        <v>19800</v>
      </c>
      <c r="G75" s="10">
        <f>WEEKNUM(テーブル13[[#This Row],[注文日]],1)-WEEKNUM(DATE(YEAR(テーブル13[[#This Row],[注文日]]),MONTH(テーブル13[[#This Row],[注文日]]),1),1)+1</f>
        <v>4</v>
      </c>
      <c r="H75">
        <f>WEEKNUM(テーブル13[[#This Row],[注文日]],1)</f>
        <v>9</v>
      </c>
      <c r="I75" s="5">
        <f>WEEKNUM(DATE(YEAR(テーブル13[[#This Row],[注文日]]),MONTH(テーブル13[[#This Row],[注文日]]),1),1)</f>
        <v>6</v>
      </c>
      <c r="J75" s="5">
        <f>テーブル13[[#This Row],[WEEKNUM関数]]-テーブル13[[#This Row],[WEEKNUM関数を調整]]</f>
        <v>3</v>
      </c>
      <c r="K75" s="5">
        <f>テーブル13[[#This Row],[引き算]]+1</f>
        <v>4</v>
      </c>
    </row>
    <row r="76" spans="1:11" hidden="1" x14ac:dyDescent="0.55000000000000004">
      <c r="A76" s="2">
        <v>44616</v>
      </c>
      <c r="B76" t="s">
        <v>16</v>
      </c>
      <c r="C76" t="s">
        <v>17</v>
      </c>
      <c r="D76" s="3">
        <v>3900</v>
      </c>
      <c r="E76">
        <v>6</v>
      </c>
      <c r="F76" s="4">
        <f>テーブル13[[#This Row],[単価]]*テーブル13[[#This Row],[数量]]</f>
        <v>23400</v>
      </c>
      <c r="G76" s="10">
        <f>WEEKNUM(テーブル13[[#This Row],[注文日]],1)-WEEKNUM(DATE(YEAR(テーブル13[[#This Row],[注文日]]),MONTH(テーブル13[[#This Row],[注文日]]),1),1)+1</f>
        <v>4</v>
      </c>
      <c r="H76">
        <f>WEEKNUM(テーブル13[[#This Row],[注文日]],1)</f>
        <v>9</v>
      </c>
      <c r="I76" s="5">
        <f>WEEKNUM(DATE(YEAR(テーブル13[[#This Row],[注文日]]),MONTH(テーブル13[[#This Row],[注文日]]),1),1)</f>
        <v>6</v>
      </c>
      <c r="J76" s="5">
        <f>テーブル13[[#This Row],[WEEKNUM関数]]-テーブル13[[#This Row],[WEEKNUM関数を調整]]</f>
        <v>3</v>
      </c>
      <c r="K76" s="5">
        <f>テーブル13[[#This Row],[引き算]]+1</f>
        <v>4</v>
      </c>
    </row>
    <row r="77" spans="1:11" hidden="1" x14ac:dyDescent="0.55000000000000004">
      <c r="A77" s="2">
        <v>44618</v>
      </c>
      <c r="B77" t="s">
        <v>12</v>
      </c>
      <c r="C77" t="s">
        <v>13</v>
      </c>
      <c r="D77" s="3">
        <v>7150</v>
      </c>
      <c r="E77">
        <v>6</v>
      </c>
      <c r="F77" s="4">
        <f>テーブル13[[#This Row],[単価]]*テーブル13[[#This Row],[数量]]</f>
        <v>42900</v>
      </c>
      <c r="G77" s="10">
        <f>WEEKNUM(テーブル13[[#This Row],[注文日]],1)-WEEKNUM(DATE(YEAR(テーブル13[[#This Row],[注文日]]),MONTH(テーブル13[[#This Row],[注文日]]),1),1)+1</f>
        <v>4</v>
      </c>
      <c r="H77">
        <f>WEEKNUM(テーブル13[[#This Row],[注文日]],1)</f>
        <v>9</v>
      </c>
      <c r="I77" s="5">
        <f>WEEKNUM(DATE(YEAR(テーブル13[[#This Row],[注文日]]),MONTH(テーブル13[[#This Row],[注文日]]),1),1)</f>
        <v>6</v>
      </c>
      <c r="J77" s="5">
        <f>テーブル13[[#This Row],[WEEKNUM関数]]-テーブル13[[#This Row],[WEEKNUM関数を調整]]</f>
        <v>3</v>
      </c>
      <c r="K77" s="5">
        <f>テーブル13[[#This Row],[引き算]]+1</f>
        <v>4</v>
      </c>
    </row>
    <row r="78" spans="1:11" hidden="1" x14ac:dyDescent="0.55000000000000004">
      <c r="A78" s="2">
        <v>44618</v>
      </c>
      <c r="B78" t="s">
        <v>12</v>
      </c>
      <c r="C78" t="s">
        <v>13</v>
      </c>
      <c r="D78" s="3">
        <v>7150</v>
      </c>
      <c r="E78">
        <v>7</v>
      </c>
      <c r="F78" s="4">
        <f>テーブル13[[#This Row],[単価]]*テーブル13[[#This Row],[数量]]</f>
        <v>50050</v>
      </c>
      <c r="G78" s="10">
        <f>WEEKNUM(テーブル13[[#This Row],[注文日]],1)-WEEKNUM(DATE(YEAR(テーブル13[[#This Row],[注文日]]),MONTH(テーブル13[[#This Row],[注文日]]),1),1)+1</f>
        <v>4</v>
      </c>
      <c r="H78">
        <f>WEEKNUM(テーブル13[[#This Row],[注文日]],1)</f>
        <v>9</v>
      </c>
      <c r="I78" s="5">
        <f>WEEKNUM(DATE(YEAR(テーブル13[[#This Row],[注文日]]),MONTH(テーブル13[[#This Row],[注文日]]),1),1)</f>
        <v>6</v>
      </c>
      <c r="J78" s="5">
        <f>テーブル13[[#This Row],[WEEKNUM関数]]-テーブル13[[#This Row],[WEEKNUM関数を調整]]</f>
        <v>3</v>
      </c>
      <c r="K78" s="5">
        <f>テーブル13[[#This Row],[引き算]]+1</f>
        <v>4</v>
      </c>
    </row>
    <row r="79" spans="1:11" hidden="1" x14ac:dyDescent="0.55000000000000004">
      <c r="A79" s="2">
        <v>44620</v>
      </c>
      <c r="B79" t="s">
        <v>7</v>
      </c>
      <c r="C79" t="s">
        <v>11</v>
      </c>
      <c r="D79" s="3">
        <v>13500</v>
      </c>
      <c r="E79">
        <v>9</v>
      </c>
      <c r="F79" s="4">
        <f>テーブル13[[#This Row],[単価]]*テーブル13[[#This Row],[数量]]</f>
        <v>121500</v>
      </c>
      <c r="G79" s="10">
        <f>WEEKNUM(テーブル13[[#This Row],[注文日]],1)-WEEKNUM(DATE(YEAR(テーブル13[[#This Row],[注文日]]),MONTH(テーブル13[[#This Row],[注文日]]),1),1)+1</f>
        <v>5</v>
      </c>
      <c r="H79">
        <f>WEEKNUM(テーブル13[[#This Row],[注文日]],1)</f>
        <v>10</v>
      </c>
      <c r="I79" s="5">
        <f>WEEKNUM(DATE(YEAR(テーブル13[[#This Row],[注文日]]),MONTH(テーブル13[[#This Row],[注文日]]),1),1)</f>
        <v>6</v>
      </c>
      <c r="J79" s="5">
        <f>テーブル13[[#This Row],[WEEKNUM関数]]-テーブル13[[#This Row],[WEEKNUM関数を調整]]</f>
        <v>4</v>
      </c>
      <c r="K79" s="5">
        <f>テーブル13[[#This Row],[引き算]]+1</f>
        <v>5</v>
      </c>
    </row>
    <row r="80" spans="1:11" hidden="1" x14ac:dyDescent="0.55000000000000004">
      <c r="A80" s="2">
        <v>44621</v>
      </c>
      <c r="B80" t="s">
        <v>7</v>
      </c>
      <c r="C80" t="s">
        <v>11</v>
      </c>
      <c r="D80" s="3">
        <v>13500</v>
      </c>
      <c r="E80">
        <v>6</v>
      </c>
      <c r="F80" s="4">
        <f>テーブル13[[#This Row],[単価]]*テーブル13[[#This Row],[数量]]</f>
        <v>81000</v>
      </c>
      <c r="G80" s="10">
        <f>WEEKNUM(テーブル13[[#This Row],[注文日]],1)-WEEKNUM(DATE(YEAR(テーブル13[[#This Row],[注文日]]),MONTH(テーブル13[[#This Row],[注文日]]),1),1)+1</f>
        <v>1</v>
      </c>
      <c r="H80">
        <f>WEEKNUM(テーブル13[[#This Row],[注文日]],1)</f>
        <v>10</v>
      </c>
      <c r="I80" s="5">
        <f>WEEKNUM(DATE(YEAR(テーブル13[[#This Row],[注文日]]),MONTH(テーブル13[[#This Row],[注文日]]),1),1)</f>
        <v>10</v>
      </c>
      <c r="J80" s="5">
        <f>テーブル13[[#This Row],[WEEKNUM関数]]-テーブル13[[#This Row],[WEEKNUM関数を調整]]</f>
        <v>0</v>
      </c>
      <c r="K80" s="5">
        <f>テーブル13[[#This Row],[引き算]]+1</f>
        <v>1</v>
      </c>
    </row>
    <row r="81" spans="1:11" hidden="1" x14ac:dyDescent="0.55000000000000004">
      <c r="A81" s="2">
        <v>44621</v>
      </c>
      <c r="B81" t="s">
        <v>12</v>
      </c>
      <c r="C81" t="s">
        <v>15</v>
      </c>
      <c r="D81" s="3">
        <v>16500</v>
      </c>
      <c r="E81">
        <v>7</v>
      </c>
      <c r="F81" s="4">
        <f>テーブル13[[#This Row],[単価]]*テーブル13[[#This Row],[数量]]</f>
        <v>115500</v>
      </c>
      <c r="G81" s="10">
        <f>WEEKNUM(テーブル13[[#This Row],[注文日]],1)-WEEKNUM(DATE(YEAR(テーブル13[[#This Row],[注文日]]),MONTH(テーブル13[[#This Row],[注文日]]),1),1)+1</f>
        <v>1</v>
      </c>
      <c r="H81">
        <f>WEEKNUM(テーブル13[[#This Row],[注文日]],1)</f>
        <v>10</v>
      </c>
      <c r="I81" s="5">
        <f>WEEKNUM(DATE(YEAR(テーブル13[[#This Row],[注文日]]),MONTH(テーブル13[[#This Row],[注文日]]),1),1)</f>
        <v>10</v>
      </c>
      <c r="J81" s="5">
        <f>テーブル13[[#This Row],[WEEKNUM関数]]-テーブル13[[#This Row],[WEEKNUM関数を調整]]</f>
        <v>0</v>
      </c>
      <c r="K81" s="5">
        <f>テーブル13[[#This Row],[引き算]]+1</f>
        <v>1</v>
      </c>
    </row>
    <row r="82" spans="1:11" hidden="1" x14ac:dyDescent="0.55000000000000004">
      <c r="A82" s="2">
        <v>44622</v>
      </c>
      <c r="B82" t="s">
        <v>7</v>
      </c>
      <c r="C82" t="s">
        <v>8</v>
      </c>
      <c r="D82" s="3">
        <v>5500</v>
      </c>
      <c r="E82">
        <v>5</v>
      </c>
      <c r="F82" s="4">
        <f>テーブル13[[#This Row],[単価]]*テーブル13[[#This Row],[数量]]</f>
        <v>27500</v>
      </c>
      <c r="G82" s="10">
        <f>WEEKNUM(テーブル13[[#This Row],[注文日]],1)-WEEKNUM(DATE(YEAR(テーブル13[[#This Row],[注文日]]),MONTH(テーブル13[[#This Row],[注文日]]),1),1)+1</f>
        <v>1</v>
      </c>
      <c r="H82">
        <f>WEEKNUM(テーブル13[[#This Row],[注文日]],1)</f>
        <v>10</v>
      </c>
      <c r="I82" s="5">
        <f>WEEKNUM(DATE(YEAR(テーブル13[[#This Row],[注文日]]),MONTH(テーブル13[[#This Row],[注文日]]),1),1)</f>
        <v>10</v>
      </c>
      <c r="J82" s="5">
        <f>テーブル13[[#This Row],[WEEKNUM関数]]-テーブル13[[#This Row],[WEEKNUM関数を調整]]</f>
        <v>0</v>
      </c>
      <c r="K82" s="5">
        <f>テーブル13[[#This Row],[引き算]]+1</f>
        <v>1</v>
      </c>
    </row>
    <row r="83" spans="1:11" hidden="1" x14ac:dyDescent="0.55000000000000004">
      <c r="A83" s="2">
        <v>44622</v>
      </c>
      <c r="B83" t="s">
        <v>16</v>
      </c>
      <c r="C83" t="s">
        <v>17</v>
      </c>
      <c r="D83" s="3">
        <v>3900</v>
      </c>
      <c r="E83">
        <v>1</v>
      </c>
      <c r="F83" s="4">
        <f>テーブル13[[#This Row],[単価]]*テーブル13[[#This Row],[数量]]</f>
        <v>3900</v>
      </c>
      <c r="G83" s="10">
        <f>WEEKNUM(テーブル13[[#This Row],[注文日]],1)-WEEKNUM(DATE(YEAR(テーブル13[[#This Row],[注文日]]),MONTH(テーブル13[[#This Row],[注文日]]),1),1)+1</f>
        <v>1</v>
      </c>
      <c r="H83">
        <f>WEEKNUM(テーブル13[[#This Row],[注文日]],1)</f>
        <v>10</v>
      </c>
      <c r="I83" s="5">
        <f>WEEKNUM(DATE(YEAR(テーブル13[[#This Row],[注文日]]),MONTH(テーブル13[[#This Row],[注文日]]),1),1)</f>
        <v>10</v>
      </c>
      <c r="J83" s="5">
        <f>テーブル13[[#This Row],[WEEKNUM関数]]-テーブル13[[#This Row],[WEEKNUM関数を調整]]</f>
        <v>0</v>
      </c>
      <c r="K83" s="5">
        <f>テーブル13[[#This Row],[引き算]]+1</f>
        <v>1</v>
      </c>
    </row>
    <row r="84" spans="1:11" hidden="1" x14ac:dyDescent="0.55000000000000004">
      <c r="A84" s="2">
        <v>44622</v>
      </c>
      <c r="B84" t="s">
        <v>16</v>
      </c>
      <c r="C84" t="s">
        <v>17</v>
      </c>
      <c r="D84" s="3">
        <v>3900</v>
      </c>
      <c r="E84">
        <v>6</v>
      </c>
      <c r="F84" s="4">
        <f>テーブル13[[#This Row],[単価]]*テーブル13[[#This Row],[数量]]</f>
        <v>23400</v>
      </c>
      <c r="G84" s="10">
        <f>WEEKNUM(テーブル13[[#This Row],[注文日]],1)-WEEKNUM(DATE(YEAR(テーブル13[[#This Row],[注文日]]),MONTH(テーブル13[[#This Row],[注文日]]),1),1)+1</f>
        <v>1</v>
      </c>
      <c r="H84">
        <f>WEEKNUM(テーブル13[[#This Row],[注文日]],1)</f>
        <v>10</v>
      </c>
      <c r="I84" s="5">
        <f>WEEKNUM(DATE(YEAR(テーブル13[[#This Row],[注文日]]),MONTH(テーブル13[[#This Row],[注文日]]),1),1)</f>
        <v>10</v>
      </c>
      <c r="J84" s="5">
        <f>テーブル13[[#This Row],[WEEKNUM関数]]-テーブル13[[#This Row],[WEEKNUM関数を調整]]</f>
        <v>0</v>
      </c>
      <c r="K84" s="5">
        <f>テーブル13[[#This Row],[引き算]]+1</f>
        <v>1</v>
      </c>
    </row>
    <row r="85" spans="1:11" hidden="1" x14ac:dyDescent="0.55000000000000004">
      <c r="A85" s="2">
        <v>44625</v>
      </c>
      <c r="B85" t="s">
        <v>9</v>
      </c>
      <c r="C85" t="s">
        <v>18</v>
      </c>
      <c r="D85" s="3">
        <v>6800</v>
      </c>
      <c r="E85">
        <v>10</v>
      </c>
      <c r="F85" s="4">
        <f>テーブル13[[#This Row],[単価]]*テーブル13[[#This Row],[数量]]</f>
        <v>68000</v>
      </c>
      <c r="G85" s="10">
        <f>WEEKNUM(テーブル13[[#This Row],[注文日]],1)-WEEKNUM(DATE(YEAR(テーブル13[[#This Row],[注文日]]),MONTH(テーブル13[[#This Row],[注文日]]),1),1)+1</f>
        <v>1</v>
      </c>
      <c r="H85">
        <f>WEEKNUM(テーブル13[[#This Row],[注文日]],1)</f>
        <v>10</v>
      </c>
      <c r="I85" s="5">
        <f>WEEKNUM(DATE(YEAR(テーブル13[[#This Row],[注文日]]),MONTH(テーブル13[[#This Row],[注文日]]),1),1)</f>
        <v>10</v>
      </c>
      <c r="J85" s="5">
        <f>テーブル13[[#This Row],[WEEKNUM関数]]-テーブル13[[#This Row],[WEEKNUM関数を調整]]</f>
        <v>0</v>
      </c>
      <c r="K85" s="5">
        <f>テーブル13[[#This Row],[引き算]]+1</f>
        <v>1</v>
      </c>
    </row>
    <row r="86" spans="1:11" hidden="1" x14ac:dyDescent="0.55000000000000004">
      <c r="A86" s="2">
        <v>44625</v>
      </c>
      <c r="B86" t="s">
        <v>9</v>
      </c>
      <c r="C86" t="s">
        <v>18</v>
      </c>
      <c r="D86" s="3">
        <v>6800</v>
      </c>
      <c r="E86">
        <v>7</v>
      </c>
      <c r="F86" s="4">
        <f>テーブル13[[#This Row],[単価]]*テーブル13[[#This Row],[数量]]</f>
        <v>47600</v>
      </c>
      <c r="G86" s="10">
        <f>WEEKNUM(テーブル13[[#This Row],[注文日]],1)-WEEKNUM(DATE(YEAR(テーブル13[[#This Row],[注文日]]),MONTH(テーブル13[[#This Row],[注文日]]),1),1)+1</f>
        <v>1</v>
      </c>
      <c r="H86">
        <f>WEEKNUM(テーブル13[[#This Row],[注文日]],1)</f>
        <v>10</v>
      </c>
      <c r="I86" s="5">
        <f>WEEKNUM(DATE(YEAR(テーブル13[[#This Row],[注文日]]),MONTH(テーブル13[[#This Row],[注文日]]),1),1)</f>
        <v>10</v>
      </c>
      <c r="J86" s="5">
        <f>テーブル13[[#This Row],[WEEKNUM関数]]-テーブル13[[#This Row],[WEEKNUM関数を調整]]</f>
        <v>0</v>
      </c>
      <c r="K86" s="5">
        <f>テーブル13[[#This Row],[引き算]]+1</f>
        <v>1</v>
      </c>
    </row>
    <row r="87" spans="1:11" hidden="1" x14ac:dyDescent="0.55000000000000004">
      <c r="A87" s="2">
        <v>44625</v>
      </c>
      <c r="B87" t="s">
        <v>12</v>
      </c>
      <c r="C87" t="s">
        <v>13</v>
      </c>
      <c r="D87" s="3">
        <v>7150</v>
      </c>
      <c r="E87">
        <v>4</v>
      </c>
      <c r="F87" s="4">
        <f>テーブル13[[#This Row],[単価]]*テーブル13[[#This Row],[数量]]</f>
        <v>28600</v>
      </c>
      <c r="G87" s="10">
        <f>WEEKNUM(テーブル13[[#This Row],[注文日]],1)-WEEKNUM(DATE(YEAR(テーブル13[[#This Row],[注文日]]),MONTH(テーブル13[[#This Row],[注文日]]),1),1)+1</f>
        <v>1</v>
      </c>
      <c r="H87">
        <f>WEEKNUM(テーブル13[[#This Row],[注文日]],1)</f>
        <v>10</v>
      </c>
      <c r="I87" s="5">
        <f>WEEKNUM(DATE(YEAR(テーブル13[[#This Row],[注文日]]),MONTH(テーブル13[[#This Row],[注文日]]),1),1)</f>
        <v>10</v>
      </c>
      <c r="J87" s="5">
        <f>テーブル13[[#This Row],[WEEKNUM関数]]-テーブル13[[#This Row],[WEEKNUM関数を調整]]</f>
        <v>0</v>
      </c>
      <c r="K87" s="5">
        <f>テーブル13[[#This Row],[引き算]]+1</f>
        <v>1</v>
      </c>
    </row>
    <row r="88" spans="1:11" hidden="1" x14ac:dyDescent="0.55000000000000004">
      <c r="A88" s="2">
        <v>44627</v>
      </c>
      <c r="B88" t="s">
        <v>9</v>
      </c>
      <c r="C88" t="s">
        <v>14</v>
      </c>
      <c r="D88" s="3">
        <v>9900</v>
      </c>
      <c r="E88">
        <v>4</v>
      </c>
      <c r="F88" s="4">
        <f>テーブル13[[#This Row],[単価]]*テーブル13[[#This Row],[数量]]</f>
        <v>39600</v>
      </c>
      <c r="G88" s="10">
        <f>WEEKNUM(テーブル13[[#This Row],[注文日]],1)-WEEKNUM(DATE(YEAR(テーブル13[[#This Row],[注文日]]),MONTH(テーブル13[[#This Row],[注文日]]),1),1)+1</f>
        <v>2</v>
      </c>
      <c r="H88">
        <f>WEEKNUM(テーブル13[[#This Row],[注文日]],1)</f>
        <v>11</v>
      </c>
      <c r="I88" s="5">
        <f>WEEKNUM(DATE(YEAR(テーブル13[[#This Row],[注文日]]),MONTH(テーブル13[[#This Row],[注文日]]),1),1)</f>
        <v>10</v>
      </c>
      <c r="J88" s="5">
        <f>テーブル13[[#This Row],[WEEKNUM関数]]-テーブル13[[#This Row],[WEEKNUM関数を調整]]</f>
        <v>1</v>
      </c>
      <c r="K88" s="5">
        <f>テーブル13[[#This Row],[引き算]]+1</f>
        <v>2</v>
      </c>
    </row>
    <row r="89" spans="1:11" hidden="1" x14ac:dyDescent="0.55000000000000004">
      <c r="A89" s="2">
        <v>44629</v>
      </c>
      <c r="B89" t="s">
        <v>9</v>
      </c>
      <c r="C89" t="s">
        <v>14</v>
      </c>
      <c r="D89" s="3">
        <v>9900</v>
      </c>
      <c r="E89">
        <v>1</v>
      </c>
      <c r="F89" s="4">
        <f>テーブル13[[#This Row],[単価]]*テーブル13[[#This Row],[数量]]</f>
        <v>9900</v>
      </c>
      <c r="G89" s="10">
        <f>WEEKNUM(テーブル13[[#This Row],[注文日]],1)-WEEKNUM(DATE(YEAR(テーブル13[[#This Row],[注文日]]),MONTH(テーブル13[[#This Row],[注文日]]),1),1)+1</f>
        <v>2</v>
      </c>
      <c r="H89">
        <f>WEEKNUM(テーブル13[[#This Row],[注文日]],1)</f>
        <v>11</v>
      </c>
      <c r="I89" s="5">
        <f>WEEKNUM(DATE(YEAR(テーブル13[[#This Row],[注文日]]),MONTH(テーブル13[[#This Row],[注文日]]),1),1)</f>
        <v>10</v>
      </c>
      <c r="J89" s="5">
        <f>テーブル13[[#This Row],[WEEKNUM関数]]-テーブル13[[#This Row],[WEEKNUM関数を調整]]</f>
        <v>1</v>
      </c>
      <c r="K89" s="5">
        <f>テーブル13[[#This Row],[引き算]]+1</f>
        <v>2</v>
      </c>
    </row>
    <row r="90" spans="1:11" hidden="1" x14ac:dyDescent="0.55000000000000004">
      <c r="A90" s="2">
        <v>44630</v>
      </c>
      <c r="B90" t="s">
        <v>9</v>
      </c>
      <c r="C90" t="s">
        <v>10</v>
      </c>
      <c r="D90" s="3">
        <v>7800</v>
      </c>
      <c r="E90">
        <v>8</v>
      </c>
      <c r="F90" s="4">
        <f>テーブル13[[#This Row],[単価]]*テーブル13[[#This Row],[数量]]</f>
        <v>62400</v>
      </c>
      <c r="G90" s="10">
        <f>WEEKNUM(テーブル13[[#This Row],[注文日]],1)-WEEKNUM(DATE(YEAR(テーブル13[[#This Row],[注文日]]),MONTH(テーブル13[[#This Row],[注文日]]),1),1)+1</f>
        <v>2</v>
      </c>
      <c r="H90">
        <f>WEEKNUM(テーブル13[[#This Row],[注文日]],1)</f>
        <v>11</v>
      </c>
      <c r="I90" s="5">
        <f>WEEKNUM(DATE(YEAR(テーブル13[[#This Row],[注文日]]),MONTH(テーブル13[[#This Row],[注文日]]),1),1)</f>
        <v>10</v>
      </c>
      <c r="J90" s="5">
        <f>テーブル13[[#This Row],[WEEKNUM関数]]-テーブル13[[#This Row],[WEEKNUM関数を調整]]</f>
        <v>1</v>
      </c>
      <c r="K90" s="5">
        <f>テーブル13[[#This Row],[引き算]]+1</f>
        <v>2</v>
      </c>
    </row>
    <row r="91" spans="1:11" hidden="1" x14ac:dyDescent="0.55000000000000004">
      <c r="A91" s="2">
        <v>44630</v>
      </c>
      <c r="B91" t="s">
        <v>9</v>
      </c>
      <c r="C91" t="s">
        <v>10</v>
      </c>
      <c r="D91" s="3">
        <v>7800</v>
      </c>
      <c r="E91">
        <v>9</v>
      </c>
      <c r="F91" s="4">
        <f>テーブル13[[#This Row],[単価]]*テーブル13[[#This Row],[数量]]</f>
        <v>70200</v>
      </c>
      <c r="G91" s="10">
        <f>WEEKNUM(テーブル13[[#This Row],[注文日]],1)-WEEKNUM(DATE(YEAR(テーブル13[[#This Row],[注文日]]),MONTH(テーブル13[[#This Row],[注文日]]),1),1)+1</f>
        <v>2</v>
      </c>
      <c r="H91">
        <f>WEEKNUM(テーブル13[[#This Row],[注文日]],1)</f>
        <v>11</v>
      </c>
      <c r="I91" s="5">
        <f>WEEKNUM(DATE(YEAR(テーブル13[[#This Row],[注文日]]),MONTH(テーブル13[[#This Row],[注文日]]),1),1)</f>
        <v>10</v>
      </c>
      <c r="J91" s="5">
        <f>テーブル13[[#This Row],[WEEKNUM関数]]-テーブル13[[#This Row],[WEEKNUM関数を調整]]</f>
        <v>1</v>
      </c>
      <c r="K91" s="5">
        <f>テーブル13[[#This Row],[引き算]]+1</f>
        <v>2</v>
      </c>
    </row>
    <row r="92" spans="1:11" hidden="1" x14ac:dyDescent="0.55000000000000004">
      <c r="A92" s="2">
        <v>44634</v>
      </c>
      <c r="B92" t="s">
        <v>7</v>
      </c>
      <c r="C92" t="s">
        <v>11</v>
      </c>
      <c r="D92" s="3">
        <v>13500</v>
      </c>
      <c r="E92">
        <v>9</v>
      </c>
      <c r="F92" s="4">
        <f>テーブル13[[#This Row],[単価]]*テーブル13[[#This Row],[数量]]</f>
        <v>121500</v>
      </c>
      <c r="G92" s="10">
        <f>WEEKNUM(テーブル13[[#This Row],[注文日]],1)-WEEKNUM(DATE(YEAR(テーブル13[[#This Row],[注文日]]),MONTH(テーブル13[[#This Row],[注文日]]),1),1)+1</f>
        <v>3</v>
      </c>
      <c r="H92">
        <f>WEEKNUM(テーブル13[[#This Row],[注文日]],1)</f>
        <v>12</v>
      </c>
      <c r="I92" s="5">
        <f>WEEKNUM(DATE(YEAR(テーブル13[[#This Row],[注文日]]),MONTH(テーブル13[[#This Row],[注文日]]),1),1)</f>
        <v>10</v>
      </c>
      <c r="J92" s="5">
        <f>テーブル13[[#This Row],[WEEKNUM関数]]-テーブル13[[#This Row],[WEEKNUM関数を調整]]</f>
        <v>2</v>
      </c>
      <c r="K92" s="5">
        <f>テーブル13[[#This Row],[引き算]]+1</f>
        <v>3</v>
      </c>
    </row>
    <row r="93" spans="1:11" hidden="1" x14ac:dyDescent="0.55000000000000004">
      <c r="A93" s="2">
        <v>44635</v>
      </c>
      <c r="B93" t="s">
        <v>9</v>
      </c>
      <c r="C93" t="s">
        <v>10</v>
      </c>
      <c r="D93" s="3">
        <v>7800</v>
      </c>
      <c r="E93">
        <v>9</v>
      </c>
      <c r="F93" s="4">
        <f>テーブル13[[#This Row],[単価]]*テーブル13[[#This Row],[数量]]</f>
        <v>70200</v>
      </c>
      <c r="G93" s="10">
        <f>WEEKNUM(テーブル13[[#This Row],[注文日]],1)-WEEKNUM(DATE(YEAR(テーブル13[[#This Row],[注文日]]),MONTH(テーブル13[[#This Row],[注文日]]),1),1)+1</f>
        <v>3</v>
      </c>
      <c r="H93">
        <f>WEEKNUM(テーブル13[[#This Row],[注文日]],1)</f>
        <v>12</v>
      </c>
      <c r="I93" s="5">
        <f>WEEKNUM(DATE(YEAR(テーブル13[[#This Row],[注文日]]),MONTH(テーブル13[[#This Row],[注文日]]),1),1)</f>
        <v>10</v>
      </c>
      <c r="J93" s="5">
        <f>テーブル13[[#This Row],[WEEKNUM関数]]-テーブル13[[#This Row],[WEEKNUM関数を調整]]</f>
        <v>2</v>
      </c>
      <c r="K93" s="5">
        <f>テーブル13[[#This Row],[引き算]]+1</f>
        <v>3</v>
      </c>
    </row>
    <row r="94" spans="1:11" hidden="1" x14ac:dyDescent="0.55000000000000004">
      <c r="A94" s="2">
        <v>44635</v>
      </c>
      <c r="B94" t="s">
        <v>7</v>
      </c>
      <c r="C94" t="s">
        <v>8</v>
      </c>
      <c r="D94" s="3">
        <v>5500</v>
      </c>
      <c r="E94">
        <v>10</v>
      </c>
      <c r="F94" s="4">
        <f>テーブル13[[#This Row],[単価]]*テーブル13[[#This Row],[数量]]</f>
        <v>55000</v>
      </c>
      <c r="G94" s="10">
        <f>WEEKNUM(テーブル13[[#This Row],[注文日]],1)-WEEKNUM(DATE(YEAR(テーブル13[[#This Row],[注文日]]),MONTH(テーブル13[[#This Row],[注文日]]),1),1)+1</f>
        <v>3</v>
      </c>
      <c r="H94">
        <f>WEEKNUM(テーブル13[[#This Row],[注文日]],1)</f>
        <v>12</v>
      </c>
      <c r="I94" s="5">
        <f>WEEKNUM(DATE(YEAR(テーブル13[[#This Row],[注文日]]),MONTH(テーブル13[[#This Row],[注文日]]),1),1)</f>
        <v>10</v>
      </c>
      <c r="J94" s="5">
        <f>テーブル13[[#This Row],[WEEKNUM関数]]-テーブル13[[#This Row],[WEEKNUM関数を調整]]</f>
        <v>2</v>
      </c>
      <c r="K94" s="5">
        <f>テーブル13[[#This Row],[引き算]]+1</f>
        <v>3</v>
      </c>
    </row>
    <row r="95" spans="1:11" hidden="1" x14ac:dyDescent="0.55000000000000004">
      <c r="A95" s="2">
        <v>44637</v>
      </c>
      <c r="B95" t="s">
        <v>7</v>
      </c>
      <c r="C95" t="s">
        <v>8</v>
      </c>
      <c r="D95" s="3">
        <v>5500</v>
      </c>
      <c r="E95">
        <v>9</v>
      </c>
      <c r="F95" s="4">
        <f>テーブル13[[#This Row],[単価]]*テーブル13[[#This Row],[数量]]</f>
        <v>49500</v>
      </c>
      <c r="G95" s="10">
        <f>WEEKNUM(テーブル13[[#This Row],[注文日]],1)-WEEKNUM(DATE(YEAR(テーブル13[[#This Row],[注文日]]),MONTH(テーブル13[[#This Row],[注文日]]),1),1)+1</f>
        <v>3</v>
      </c>
      <c r="H95">
        <f>WEEKNUM(テーブル13[[#This Row],[注文日]],1)</f>
        <v>12</v>
      </c>
      <c r="I95" s="5">
        <f>WEEKNUM(DATE(YEAR(テーブル13[[#This Row],[注文日]]),MONTH(テーブル13[[#This Row],[注文日]]),1),1)</f>
        <v>10</v>
      </c>
      <c r="J95" s="5">
        <f>テーブル13[[#This Row],[WEEKNUM関数]]-テーブル13[[#This Row],[WEEKNUM関数を調整]]</f>
        <v>2</v>
      </c>
      <c r="K95" s="5">
        <f>テーブル13[[#This Row],[引き算]]+1</f>
        <v>3</v>
      </c>
    </row>
    <row r="96" spans="1:11" hidden="1" x14ac:dyDescent="0.55000000000000004">
      <c r="A96" s="2">
        <v>44637</v>
      </c>
      <c r="B96" t="s">
        <v>12</v>
      </c>
      <c r="C96" t="s">
        <v>15</v>
      </c>
      <c r="D96" s="3">
        <v>16500</v>
      </c>
      <c r="E96">
        <v>6</v>
      </c>
      <c r="F96" s="4">
        <f>テーブル13[[#This Row],[単価]]*テーブル13[[#This Row],[数量]]</f>
        <v>99000</v>
      </c>
      <c r="G96" s="10">
        <f>WEEKNUM(テーブル13[[#This Row],[注文日]],1)-WEEKNUM(DATE(YEAR(テーブル13[[#This Row],[注文日]]),MONTH(テーブル13[[#This Row],[注文日]]),1),1)+1</f>
        <v>3</v>
      </c>
      <c r="H96">
        <f>WEEKNUM(テーブル13[[#This Row],[注文日]],1)</f>
        <v>12</v>
      </c>
      <c r="I96" s="5">
        <f>WEEKNUM(DATE(YEAR(テーブル13[[#This Row],[注文日]]),MONTH(テーブル13[[#This Row],[注文日]]),1),1)</f>
        <v>10</v>
      </c>
      <c r="J96" s="5">
        <f>テーブル13[[#This Row],[WEEKNUM関数]]-テーブル13[[#This Row],[WEEKNUM関数を調整]]</f>
        <v>2</v>
      </c>
      <c r="K96" s="5">
        <f>テーブル13[[#This Row],[引き算]]+1</f>
        <v>3</v>
      </c>
    </row>
    <row r="97" spans="1:11" hidden="1" x14ac:dyDescent="0.55000000000000004">
      <c r="A97" s="2">
        <v>44640</v>
      </c>
      <c r="B97" t="s">
        <v>9</v>
      </c>
      <c r="C97" t="s">
        <v>18</v>
      </c>
      <c r="D97" s="3">
        <v>6800</v>
      </c>
      <c r="E97">
        <v>10</v>
      </c>
      <c r="F97" s="4">
        <f>テーブル13[[#This Row],[単価]]*テーブル13[[#This Row],[数量]]</f>
        <v>68000</v>
      </c>
      <c r="G97" s="10">
        <f>WEEKNUM(テーブル13[[#This Row],[注文日]],1)-WEEKNUM(DATE(YEAR(テーブル13[[#This Row],[注文日]]),MONTH(テーブル13[[#This Row],[注文日]]),1),1)+1</f>
        <v>4</v>
      </c>
      <c r="H97">
        <f>WEEKNUM(テーブル13[[#This Row],[注文日]],1)</f>
        <v>13</v>
      </c>
      <c r="I97" s="5">
        <f>WEEKNUM(DATE(YEAR(テーブル13[[#This Row],[注文日]]),MONTH(テーブル13[[#This Row],[注文日]]),1),1)</f>
        <v>10</v>
      </c>
      <c r="J97" s="5">
        <f>テーブル13[[#This Row],[WEEKNUM関数]]-テーブル13[[#This Row],[WEEKNUM関数を調整]]</f>
        <v>3</v>
      </c>
      <c r="K97" s="5">
        <f>テーブル13[[#This Row],[引き算]]+1</f>
        <v>4</v>
      </c>
    </row>
    <row r="98" spans="1:11" hidden="1" x14ac:dyDescent="0.55000000000000004">
      <c r="A98" s="2">
        <v>44642</v>
      </c>
      <c r="B98" t="s">
        <v>12</v>
      </c>
      <c r="C98" t="s">
        <v>15</v>
      </c>
      <c r="D98" s="3">
        <v>16500</v>
      </c>
      <c r="E98">
        <v>7</v>
      </c>
      <c r="F98" s="4">
        <f>テーブル13[[#This Row],[単価]]*テーブル13[[#This Row],[数量]]</f>
        <v>115500</v>
      </c>
      <c r="G98" s="10">
        <f>WEEKNUM(テーブル13[[#This Row],[注文日]],1)-WEEKNUM(DATE(YEAR(テーブル13[[#This Row],[注文日]]),MONTH(テーブル13[[#This Row],[注文日]]),1),1)+1</f>
        <v>4</v>
      </c>
      <c r="H98">
        <f>WEEKNUM(テーブル13[[#This Row],[注文日]],1)</f>
        <v>13</v>
      </c>
      <c r="I98" s="5">
        <f>WEEKNUM(DATE(YEAR(テーブル13[[#This Row],[注文日]]),MONTH(テーブル13[[#This Row],[注文日]]),1),1)</f>
        <v>10</v>
      </c>
      <c r="J98" s="5">
        <f>テーブル13[[#This Row],[WEEKNUM関数]]-テーブル13[[#This Row],[WEEKNUM関数を調整]]</f>
        <v>3</v>
      </c>
      <c r="K98" s="5">
        <f>テーブル13[[#This Row],[引き算]]+1</f>
        <v>4</v>
      </c>
    </row>
    <row r="99" spans="1:11" hidden="1" x14ac:dyDescent="0.55000000000000004">
      <c r="A99" s="2">
        <v>44642</v>
      </c>
      <c r="B99" t="s">
        <v>7</v>
      </c>
      <c r="C99" t="s">
        <v>8</v>
      </c>
      <c r="D99" s="3">
        <v>5500</v>
      </c>
      <c r="E99">
        <v>2</v>
      </c>
      <c r="F99" s="4">
        <f>テーブル13[[#This Row],[単価]]*テーブル13[[#This Row],[数量]]</f>
        <v>11000</v>
      </c>
      <c r="G99" s="10">
        <f>WEEKNUM(テーブル13[[#This Row],[注文日]],1)-WEEKNUM(DATE(YEAR(テーブル13[[#This Row],[注文日]]),MONTH(テーブル13[[#This Row],[注文日]]),1),1)+1</f>
        <v>4</v>
      </c>
      <c r="H99">
        <f>WEEKNUM(テーブル13[[#This Row],[注文日]],1)</f>
        <v>13</v>
      </c>
      <c r="I99" s="5">
        <f>WEEKNUM(DATE(YEAR(テーブル13[[#This Row],[注文日]]),MONTH(テーブル13[[#This Row],[注文日]]),1),1)</f>
        <v>10</v>
      </c>
      <c r="J99" s="5">
        <f>テーブル13[[#This Row],[WEEKNUM関数]]-テーブル13[[#This Row],[WEEKNUM関数を調整]]</f>
        <v>3</v>
      </c>
      <c r="K99" s="5">
        <f>テーブル13[[#This Row],[引き算]]+1</f>
        <v>4</v>
      </c>
    </row>
    <row r="100" spans="1:11" hidden="1" x14ac:dyDescent="0.55000000000000004">
      <c r="A100" s="2">
        <v>44642</v>
      </c>
      <c r="B100" t="s">
        <v>9</v>
      </c>
      <c r="C100" t="s">
        <v>14</v>
      </c>
      <c r="D100" s="3">
        <v>9900</v>
      </c>
      <c r="E100">
        <v>5</v>
      </c>
      <c r="F100" s="4">
        <f>テーブル13[[#This Row],[単価]]*テーブル13[[#This Row],[数量]]</f>
        <v>49500</v>
      </c>
      <c r="G100" s="10">
        <f>WEEKNUM(テーブル13[[#This Row],[注文日]],1)-WEEKNUM(DATE(YEAR(テーブル13[[#This Row],[注文日]]),MONTH(テーブル13[[#This Row],[注文日]]),1),1)+1</f>
        <v>4</v>
      </c>
      <c r="H100">
        <f>WEEKNUM(テーブル13[[#This Row],[注文日]],1)</f>
        <v>13</v>
      </c>
      <c r="I100" s="5">
        <f>WEEKNUM(DATE(YEAR(テーブル13[[#This Row],[注文日]]),MONTH(テーブル13[[#This Row],[注文日]]),1),1)</f>
        <v>10</v>
      </c>
      <c r="J100" s="5">
        <f>テーブル13[[#This Row],[WEEKNUM関数]]-テーブル13[[#This Row],[WEEKNUM関数を調整]]</f>
        <v>3</v>
      </c>
      <c r="K100" s="5">
        <f>テーブル13[[#This Row],[引き算]]+1</f>
        <v>4</v>
      </c>
    </row>
    <row r="101" spans="1:11" hidden="1" x14ac:dyDescent="0.55000000000000004">
      <c r="A101" s="2">
        <v>44643</v>
      </c>
      <c r="B101" t="s">
        <v>9</v>
      </c>
      <c r="C101" t="s">
        <v>14</v>
      </c>
      <c r="D101" s="3">
        <v>9900</v>
      </c>
      <c r="E101">
        <v>3</v>
      </c>
      <c r="F101" s="4">
        <f>テーブル13[[#This Row],[単価]]*テーブル13[[#This Row],[数量]]</f>
        <v>29700</v>
      </c>
      <c r="G101" s="10">
        <f>WEEKNUM(テーブル13[[#This Row],[注文日]],1)-WEEKNUM(DATE(YEAR(テーブル13[[#This Row],[注文日]]),MONTH(テーブル13[[#This Row],[注文日]]),1),1)+1</f>
        <v>4</v>
      </c>
      <c r="H101">
        <f>WEEKNUM(テーブル13[[#This Row],[注文日]],1)</f>
        <v>13</v>
      </c>
      <c r="I101" s="5">
        <f>WEEKNUM(DATE(YEAR(テーブル13[[#This Row],[注文日]]),MONTH(テーブル13[[#This Row],[注文日]]),1),1)</f>
        <v>10</v>
      </c>
      <c r="J101" s="5">
        <f>テーブル13[[#This Row],[WEEKNUM関数]]-テーブル13[[#This Row],[WEEKNUM関数を調整]]</f>
        <v>3</v>
      </c>
      <c r="K101" s="5">
        <f>テーブル13[[#This Row],[引き算]]+1</f>
        <v>4</v>
      </c>
    </row>
    <row r="102" spans="1:11" hidden="1" x14ac:dyDescent="0.55000000000000004">
      <c r="A102" s="2">
        <v>44645</v>
      </c>
      <c r="B102" t="s">
        <v>9</v>
      </c>
      <c r="C102" t="s">
        <v>14</v>
      </c>
      <c r="D102" s="3">
        <v>9900</v>
      </c>
      <c r="E102">
        <v>4</v>
      </c>
      <c r="F102" s="4">
        <f>テーブル13[[#This Row],[単価]]*テーブル13[[#This Row],[数量]]</f>
        <v>39600</v>
      </c>
      <c r="G102" s="10">
        <f>WEEKNUM(テーブル13[[#This Row],[注文日]],1)-WEEKNUM(DATE(YEAR(テーブル13[[#This Row],[注文日]]),MONTH(テーブル13[[#This Row],[注文日]]),1),1)+1</f>
        <v>4</v>
      </c>
      <c r="H102">
        <f>WEEKNUM(テーブル13[[#This Row],[注文日]],1)</f>
        <v>13</v>
      </c>
      <c r="I102" s="5">
        <f>WEEKNUM(DATE(YEAR(テーブル13[[#This Row],[注文日]]),MONTH(テーブル13[[#This Row],[注文日]]),1),1)</f>
        <v>10</v>
      </c>
      <c r="J102" s="5">
        <f>テーブル13[[#This Row],[WEEKNUM関数]]-テーブル13[[#This Row],[WEEKNUM関数を調整]]</f>
        <v>3</v>
      </c>
      <c r="K102" s="5">
        <f>テーブル13[[#This Row],[引き算]]+1</f>
        <v>4</v>
      </c>
    </row>
    <row r="103" spans="1:11" hidden="1" x14ac:dyDescent="0.55000000000000004">
      <c r="A103" s="2">
        <v>44646</v>
      </c>
      <c r="B103" t="s">
        <v>7</v>
      </c>
      <c r="C103" t="s">
        <v>11</v>
      </c>
      <c r="D103" s="3">
        <v>13500</v>
      </c>
      <c r="E103">
        <v>10</v>
      </c>
      <c r="F103" s="4">
        <f>テーブル13[[#This Row],[単価]]*テーブル13[[#This Row],[数量]]</f>
        <v>135000</v>
      </c>
      <c r="G103" s="10">
        <f>WEEKNUM(テーブル13[[#This Row],[注文日]],1)-WEEKNUM(DATE(YEAR(テーブル13[[#This Row],[注文日]]),MONTH(テーブル13[[#This Row],[注文日]]),1),1)+1</f>
        <v>4</v>
      </c>
      <c r="H103">
        <f>WEEKNUM(テーブル13[[#This Row],[注文日]],1)</f>
        <v>13</v>
      </c>
      <c r="I103" s="5">
        <f>WEEKNUM(DATE(YEAR(テーブル13[[#This Row],[注文日]]),MONTH(テーブル13[[#This Row],[注文日]]),1),1)</f>
        <v>10</v>
      </c>
      <c r="J103" s="5">
        <f>テーブル13[[#This Row],[WEEKNUM関数]]-テーブル13[[#This Row],[WEEKNUM関数を調整]]</f>
        <v>3</v>
      </c>
      <c r="K103" s="5">
        <f>テーブル13[[#This Row],[引き算]]+1</f>
        <v>4</v>
      </c>
    </row>
    <row r="104" spans="1:11" hidden="1" x14ac:dyDescent="0.55000000000000004">
      <c r="A104" s="2">
        <v>44646</v>
      </c>
      <c r="B104" t="s">
        <v>9</v>
      </c>
      <c r="C104" t="s">
        <v>10</v>
      </c>
      <c r="D104" s="3">
        <v>7800</v>
      </c>
      <c r="E104">
        <v>4</v>
      </c>
      <c r="F104" s="4">
        <f>テーブル13[[#This Row],[単価]]*テーブル13[[#This Row],[数量]]</f>
        <v>31200</v>
      </c>
      <c r="G104" s="10">
        <f>WEEKNUM(テーブル13[[#This Row],[注文日]],1)-WEEKNUM(DATE(YEAR(テーブル13[[#This Row],[注文日]]),MONTH(テーブル13[[#This Row],[注文日]]),1),1)+1</f>
        <v>4</v>
      </c>
      <c r="H104">
        <f>WEEKNUM(テーブル13[[#This Row],[注文日]],1)</f>
        <v>13</v>
      </c>
      <c r="I104" s="5">
        <f>WEEKNUM(DATE(YEAR(テーブル13[[#This Row],[注文日]]),MONTH(テーブル13[[#This Row],[注文日]]),1),1)</f>
        <v>10</v>
      </c>
      <c r="J104" s="5">
        <f>テーブル13[[#This Row],[WEEKNUM関数]]-テーブル13[[#This Row],[WEEKNUM関数を調整]]</f>
        <v>3</v>
      </c>
      <c r="K104" s="5">
        <f>テーブル13[[#This Row],[引き算]]+1</f>
        <v>4</v>
      </c>
    </row>
    <row r="105" spans="1:11" hidden="1" x14ac:dyDescent="0.55000000000000004">
      <c r="A105" s="2">
        <v>44646</v>
      </c>
      <c r="B105" t="s">
        <v>12</v>
      </c>
      <c r="C105" t="s">
        <v>13</v>
      </c>
      <c r="D105" s="3">
        <v>7150</v>
      </c>
      <c r="E105">
        <v>1</v>
      </c>
      <c r="F105" s="4">
        <f>テーブル13[[#This Row],[単価]]*テーブル13[[#This Row],[数量]]</f>
        <v>7150</v>
      </c>
      <c r="G105" s="10">
        <f>WEEKNUM(テーブル13[[#This Row],[注文日]],1)-WEEKNUM(DATE(YEAR(テーブル13[[#This Row],[注文日]]),MONTH(テーブル13[[#This Row],[注文日]]),1),1)+1</f>
        <v>4</v>
      </c>
      <c r="H105">
        <f>WEEKNUM(テーブル13[[#This Row],[注文日]],1)</f>
        <v>13</v>
      </c>
      <c r="I105" s="5">
        <f>WEEKNUM(DATE(YEAR(テーブル13[[#This Row],[注文日]]),MONTH(テーブル13[[#This Row],[注文日]]),1),1)</f>
        <v>10</v>
      </c>
      <c r="J105" s="5">
        <f>テーブル13[[#This Row],[WEEKNUM関数]]-テーブル13[[#This Row],[WEEKNUM関数を調整]]</f>
        <v>3</v>
      </c>
      <c r="K105" s="5">
        <f>テーブル13[[#This Row],[引き算]]+1</f>
        <v>4</v>
      </c>
    </row>
    <row r="106" spans="1:11" hidden="1" x14ac:dyDescent="0.55000000000000004">
      <c r="A106" s="2">
        <v>44647</v>
      </c>
      <c r="B106" t="s">
        <v>19</v>
      </c>
      <c r="C106" t="s">
        <v>20</v>
      </c>
      <c r="D106" s="3">
        <v>12100</v>
      </c>
      <c r="E106">
        <v>9</v>
      </c>
      <c r="F106" s="4">
        <f>テーブル13[[#This Row],[単価]]*テーブル13[[#This Row],[数量]]</f>
        <v>108900</v>
      </c>
      <c r="G106" s="10">
        <f>WEEKNUM(テーブル13[[#This Row],[注文日]],1)-WEEKNUM(DATE(YEAR(テーブル13[[#This Row],[注文日]]),MONTH(テーブル13[[#This Row],[注文日]]),1),1)+1</f>
        <v>5</v>
      </c>
      <c r="H106">
        <f>WEEKNUM(テーブル13[[#This Row],[注文日]],1)</f>
        <v>14</v>
      </c>
      <c r="I106" s="5">
        <f>WEEKNUM(DATE(YEAR(テーブル13[[#This Row],[注文日]]),MONTH(テーブル13[[#This Row],[注文日]]),1),1)</f>
        <v>10</v>
      </c>
      <c r="J106" s="5">
        <f>テーブル13[[#This Row],[WEEKNUM関数]]-テーブル13[[#This Row],[WEEKNUM関数を調整]]</f>
        <v>4</v>
      </c>
      <c r="K106" s="5">
        <f>テーブル13[[#This Row],[引き算]]+1</f>
        <v>5</v>
      </c>
    </row>
    <row r="107" spans="1:11" hidden="1" x14ac:dyDescent="0.55000000000000004">
      <c r="A107" s="2">
        <v>44653</v>
      </c>
      <c r="B107" t="s">
        <v>12</v>
      </c>
      <c r="C107" t="s">
        <v>13</v>
      </c>
      <c r="D107" s="3">
        <v>7150</v>
      </c>
      <c r="E107">
        <v>1</v>
      </c>
      <c r="F107" s="4">
        <f>テーブル13[[#This Row],[単価]]*テーブル13[[#This Row],[数量]]</f>
        <v>7150</v>
      </c>
      <c r="G107" s="10">
        <f>WEEKNUM(テーブル13[[#This Row],[注文日]],1)-WEEKNUM(DATE(YEAR(テーブル13[[#This Row],[注文日]]),MONTH(テーブル13[[#This Row],[注文日]]),1),1)+1</f>
        <v>1</v>
      </c>
      <c r="H107">
        <f>WEEKNUM(テーブル13[[#This Row],[注文日]],1)</f>
        <v>14</v>
      </c>
      <c r="I107" s="5">
        <f>WEEKNUM(DATE(YEAR(テーブル13[[#This Row],[注文日]]),MONTH(テーブル13[[#This Row],[注文日]]),1),1)</f>
        <v>14</v>
      </c>
      <c r="J107" s="5">
        <f>テーブル13[[#This Row],[WEEKNUM関数]]-テーブル13[[#This Row],[WEEKNUM関数を調整]]</f>
        <v>0</v>
      </c>
      <c r="K107" s="5">
        <f>テーブル13[[#This Row],[引き算]]+1</f>
        <v>1</v>
      </c>
    </row>
    <row r="108" spans="1:11" hidden="1" x14ac:dyDescent="0.55000000000000004">
      <c r="A108" s="2">
        <v>44653</v>
      </c>
      <c r="B108" t="s">
        <v>16</v>
      </c>
      <c r="C108" t="s">
        <v>17</v>
      </c>
      <c r="D108" s="3">
        <v>3900</v>
      </c>
      <c r="E108">
        <v>6</v>
      </c>
      <c r="F108" s="4">
        <f>テーブル13[[#This Row],[単価]]*テーブル13[[#This Row],[数量]]</f>
        <v>23400</v>
      </c>
      <c r="G108" s="10">
        <f>WEEKNUM(テーブル13[[#This Row],[注文日]],1)-WEEKNUM(DATE(YEAR(テーブル13[[#This Row],[注文日]]),MONTH(テーブル13[[#This Row],[注文日]]),1),1)+1</f>
        <v>1</v>
      </c>
      <c r="H108">
        <f>WEEKNUM(テーブル13[[#This Row],[注文日]],1)</f>
        <v>14</v>
      </c>
      <c r="I108" s="5">
        <f>WEEKNUM(DATE(YEAR(テーブル13[[#This Row],[注文日]]),MONTH(テーブル13[[#This Row],[注文日]]),1),1)</f>
        <v>14</v>
      </c>
      <c r="J108" s="5">
        <f>テーブル13[[#This Row],[WEEKNUM関数]]-テーブル13[[#This Row],[WEEKNUM関数を調整]]</f>
        <v>0</v>
      </c>
      <c r="K108" s="5">
        <f>テーブル13[[#This Row],[引き算]]+1</f>
        <v>1</v>
      </c>
    </row>
    <row r="109" spans="1:11" hidden="1" x14ac:dyDescent="0.55000000000000004">
      <c r="A109" s="2">
        <v>44654</v>
      </c>
      <c r="B109" t="s">
        <v>16</v>
      </c>
      <c r="C109" t="s">
        <v>17</v>
      </c>
      <c r="D109" s="3">
        <v>3900</v>
      </c>
      <c r="E109">
        <v>10</v>
      </c>
      <c r="F109" s="4">
        <f>テーブル13[[#This Row],[単価]]*テーブル13[[#This Row],[数量]]</f>
        <v>39000</v>
      </c>
      <c r="G109" s="10">
        <f>WEEKNUM(テーブル13[[#This Row],[注文日]],1)-WEEKNUM(DATE(YEAR(テーブル13[[#This Row],[注文日]]),MONTH(テーブル13[[#This Row],[注文日]]),1),1)+1</f>
        <v>2</v>
      </c>
      <c r="H109">
        <f>WEEKNUM(テーブル13[[#This Row],[注文日]],1)</f>
        <v>15</v>
      </c>
      <c r="I109" s="5">
        <f>WEEKNUM(DATE(YEAR(テーブル13[[#This Row],[注文日]]),MONTH(テーブル13[[#This Row],[注文日]]),1),1)</f>
        <v>14</v>
      </c>
      <c r="J109" s="5">
        <f>テーブル13[[#This Row],[WEEKNUM関数]]-テーブル13[[#This Row],[WEEKNUM関数を調整]]</f>
        <v>1</v>
      </c>
      <c r="K109" s="5">
        <f>テーブル13[[#This Row],[引き算]]+1</f>
        <v>2</v>
      </c>
    </row>
    <row r="110" spans="1:11" hidden="1" x14ac:dyDescent="0.55000000000000004">
      <c r="A110" s="2">
        <v>44655</v>
      </c>
      <c r="B110" t="s">
        <v>12</v>
      </c>
      <c r="C110" t="s">
        <v>15</v>
      </c>
      <c r="D110" s="3">
        <v>16500</v>
      </c>
      <c r="E110">
        <v>10</v>
      </c>
      <c r="F110" s="4">
        <f>テーブル13[[#This Row],[単価]]*テーブル13[[#This Row],[数量]]</f>
        <v>165000</v>
      </c>
      <c r="G110" s="10">
        <f>WEEKNUM(テーブル13[[#This Row],[注文日]],1)-WEEKNUM(DATE(YEAR(テーブル13[[#This Row],[注文日]]),MONTH(テーブル13[[#This Row],[注文日]]),1),1)+1</f>
        <v>2</v>
      </c>
      <c r="H110">
        <f>WEEKNUM(テーブル13[[#This Row],[注文日]],1)</f>
        <v>15</v>
      </c>
      <c r="I110" s="5">
        <f>WEEKNUM(DATE(YEAR(テーブル13[[#This Row],[注文日]]),MONTH(テーブル13[[#This Row],[注文日]]),1),1)</f>
        <v>14</v>
      </c>
      <c r="J110" s="5">
        <f>テーブル13[[#This Row],[WEEKNUM関数]]-テーブル13[[#This Row],[WEEKNUM関数を調整]]</f>
        <v>1</v>
      </c>
      <c r="K110" s="5">
        <f>テーブル13[[#This Row],[引き算]]+1</f>
        <v>2</v>
      </c>
    </row>
    <row r="111" spans="1:11" hidden="1" x14ac:dyDescent="0.55000000000000004">
      <c r="A111" s="2">
        <v>44656</v>
      </c>
      <c r="B111" t="s">
        <v>9</v>
      </c>
      <c r="C111" t="s">
        <v>14</v>
      </c>
      <c r="D111" s="3">
        <v>9900</v>
      </c>
      <c r="E111">
        <v>6</v>
      </c>
      <c r="F111" s="4">
        <f>テーブル13[[#This Row],[単価]]*テーブル13[[#This Row],[数量]]</f>
        <v>59400</v>
      </c>
      <c r="G111" s="10">
        <f>WEEKNUM(テーブル13[[#This Row],[注文日]],1)-WEEKNUM(DATE(YEAR(テーブル13[[#This Row],[注文日]]),MONTH(テーブル13[[#This Row],[注文日]]),1),1)+1</f>
        <v>2</v>
      </c>
      <c r="H111">
        <f>WEEKNUM(テーブル13[[#This Row],[注文日]],1)</f>
        <v>15</v>
      </c>
      <c r="I111" s="5">
        <f>WEEKNUM(DATE(YEAR(テーブル13[[#This Row],[注文日]]),MONTH(テーブル13[[#This Row],[注文日]]),1),1)</f>
        <v>14</v>
      </c>
      <c r="J111" s="5">
        <f>テーブル13[[#This Row],[WEEKNUM関数]]-テーブル13[[#This Row],[WEEKNUM関数を調整]]</f>
        <v>1</v>
      </c>
      <c r="K111" s="5">
        <f>テーブル13[[#This Row],[引き算]]+1</f>
        <v>2</v>
      </c>
    </row>
    <row r="112" spans="1:11" hidden="1" x14ac:dyDescent="0.55000000000000004">
      <c r="A112" s="2">
        <v>44656</v>
      </c>
      <c r="B112" t="s">
        <v>9</v>
      </c>
      <c r="C112" t="s">
        <v>10</v>
      </c>
      <c r="D112" s="3">
        <v>7800</v>
      </c>
      <c r="E112">
        <v>3</v>
      </c>
      <c r="F112" s="4">
        <f>テーブル13[[#This Row],[単価]]*テーブル13[[#This Row],[数量]]</f>
        <v>23400</v>
      </c>
      <c r="G112" s="10">
        <f>WEEKNUM(テーブル13[[#This Row],[注文日]],1)-WEEKNUM(DATE(YEAR(テーブル13[[#This Row],[注文日]]),MONTH(テーブル13[[#This Row],[注文日]]),1),1)+1</f>
        <v>2</v>
      </c>
      <c r="H112">
        <f>WEEKNUM(テーブル13[[#This Row],[注文日]],1)</f>
        <v>15</v>
      </c>
      <c r="I112" s="5">
        <f>WEEKNUM(DATE(YEAR(テーブル13[[#This Row],[注文日]]),MONTH(テーブル13[[#This Row],[注文日]]),1),1)</f>
        <v>14</v>
      </c>
      <c r="J112" s="5">
        <f>テーブル13[[#This Row],[WEEKNUM関数]]-テーブル13[[#This Row],[WEEKNUM関数を調整]]</f>
        <v>1</v>
      </c>
      <c r="K112" s="5">
        <f>テーブル13[[#This Row],[引き算]]+1</f>
        <v>2</v>
      </c>
    </row>
    <row r="113" spans="1:11" hidden="1" x14ac:dyDescent="0.55000000000000004">
      <c r="A113" s="2">
        <v>44657</v>
      </c>
      <c r="B113" t="s">
        <v>16</v>
      </c>
      <c r="C113" t="s">
        <v>17</v>
      </c>
      <c r="D113" s="3">
        <v>3900</v>
      </c>
      <c r="E113">
        <v>9</v>
      </c>
      <c r="F113" s="4">
        <f>テーブル13[[#This Row],[単価]]*テーブル13[[#This Row],[数量]]</f>
        <v>35100</v>
      </c>
      <c r="G113" s="10">
        <f>WEEKNUM(テーブル13[[#This Row],[注文日]],1)-WEEKNUM(DATE(YEAR(テーブル13[[#This Row],[注文日]]),MONTH(テーブル13[[#This Row],[注文日]]),1),1)+1</f>
        <v>2</v>
      </c>
      <c r="H113">
        <f>WEEKNUM(テーブル13[[#This Row],[注文日]],1)</f>
        <v>15</v>
      </c>
      <c r="I113" s="5">
        <f>WEEKNUM(DATE(YEAR(テーブル13[[#This Row],[注文日]]),MONTH(テーブル13[[#This Row],[注文日]]),1),1)</f>
        <v>14</v>
      </c>
      <c r="J113" s="5">
        <f>テーブル13[[#This Row],[WEEKNUM関数]]-テーブル13[[#This Row],[WEEKNUM関数を調整]]</f>
        <v>1</v>
      </c>
      <c r="K113" s="5">
        <f>テーブル13[[#This Row],[引き算]]+1</f>
        <v>2</v>
      </c>
    </row>
    <row r="114" spans="1:11" hidden="1" x14ac:dyDescent="0.55000000000000004">
      <c r="A114" s="2">
        <v>44657</v>
      </c>
      <c r="B114" t="s">
        <v>12</v>
      </c>
      <c r="C114" t="s">
        <v>13</v>
      </c>
      <c r="D114" s="3">
        <v>7150</v>
      </c>
      <c r="E114">
        <v>8</v>
      </c>
      <c r="F114" s="4">
        <f>テーブル13[[#This Row],[単価]]*テーブル13[[#This Row],[数量]]</f>
        <v>57200</v>
      </c>
      <c r="G114" s="10">
        <f>WEEKNUM(テーブル13[[#This Row],[注文日]],1)-WEEKNUM(DATE(YEAR(テーブル13[[#This Row],[注文日]]),MONTH(テーブル13[[#This Row],[注文日]]),1),1)+1</f>
        <v>2</v>
      </c>
      <c r="H114">
        <f>WEEKNUM(テーブル13[[#This Row],[注文日]],1)</f>
        <v>15</v>
      </c>
      <c r="I114" s="5">
        <f>WEEKNUM(DATE(YEAR(テーブル13[[#This Row],[注文日]]),MONTH(テーブル13[[#This Row],[注文日]]),1),1)</f>
        <v>14</v>
      </c>
      <c r="J114" s="5">
        <f>テーブル13[[#This Row],[WEEKNUM関数]]-テーブル13[[#This Row],[WEEKNUM関数を調整]]</f>
        <v>1</v>
      </c>
      <c r="K114" s="5">
        <f>テーブル13[[#This Row],[引き算]]+1</f>
        <v>2</v>
      </c>
    </row>
    <row r="115" spans="1:11" hidden="1" x14ac:dyDescent="0.55000000000000004">
      <c r="A115" s="2">
        <v>44657</v>
      </c>
      <c r="B115" t="s">
        <v>7</v>
      </c>
      <c r="C115" t="s">
        <v>8</v>
      </c>
      <c r="D115" s="3">
        <v>5500</v>
      </c>
      <c r="E115">
        <v>6</v>
      </c>
      <c r="F115" s="4">
        <f>テーブル13[[#This Row],[単価]]*テーブル13[[#This Row],[数量]]</f>
        <v>33000</v>
      </c>
      <c r="G115" s="10">
        <f>WEEKNUM(テーブル13[[#This Row],[注文日]],1)-WEEKNUM(DATE(YEAR(テーブル13[[#This Row],[注文日]]),MONTH(テーブル13[[#This Row],[注文日]]),1),1)+1</f>
        <v>2</v>
      </c>
      <c r="H115">
        <f>WEEKNUM(テーブル13[[#This Row],[注文日]],1)</f>
        <v>15</v>
      </c>
      <c r="I115" s="5">
        <f>WEEKNUM(DATE(YEAR(テーブル13[[#This Row],[注文日]]),MONTH(テーブル13[[#This Row],[注文日]]),1),1)</f>
        <v>14</v>
      </c>
      <c r="J115" s="5">
        <f>テーブル13[[#This Row],[WEEKNUM関数]]-テーブル13[[#This Row],[WEEKNUM関数を調整]]</f>
        <v>1</v>
      </c>
      <c r="K115" s="5">
        <f>テーブル13[[#This Row],[引き算]]+1</f>
        <v>2</v>
      </c>
    </row>
    <row r="116" spans="1:11" hidden="1" x14ac:dyDescent="0.55000000000000004">
      <c r="A116" s="2">
        <v>44658</v>
      </c>
      <c r="B116" t="s">
        <v>7</v>
      </c>
      <c r="C116" t="s">
        <v>8</v>
      </c>
      <c r="D116" s="3">
        <v>5500</v>
      </c>
      <c r="E116">
        <v>2</v>
      </c>
      <c r="F116" s="4">
        <f>テーブル13[[#This Row],[単価]]*テーブル13[[#This Row],[数量]]</f>
        <v>11000</v>
      </c>
      <c r="G116" s="10">
        <f>WEEKNUM(テーブル13[[#This Row],[注文日]],1)-WEEKNUM(DATE(YEAR(テーブル13[[#This Row],[注文日]]),MONTH(テーブル13[[#This Row],[注文日]]),1),1)+1</f>
        <v>2</v>
      </c>
      <c r="H116">
        <f>WEEKNUM(テーブル13[[#This Row],[注文日]],1)</f>
        <v>15</v>
      </c>
      <c r="I116" s="5">
        <f>WEEKNUM(DATE(YEAR(テーブル13[[#This Row],[注文日]]),MONTH(テーブル13[[#This Row],[注文日]]),1),1)</f>
        <v>14</v>
      </c>
      <c r="J116" s="5">
        <f>テーブル13[[#This Row],[WEEKNUM関数]]-テーブル13[[#This Row],[WEEKNUM関数を調整]]</f>
        <v>1</v>
      </c>
      <c r="K116" s="5">
        <f>テーブル13[[#This Row],[引き算]]+1</f>
        <v>2</v>
      </c>
    </row>
    <row r="117" spans="1:11" hidden="1" x14ac:dyDescent="0.55000000000000004">
      <c r="A117" s="2">
        <v>44660</v>
      </c>
      <c r="B117" t="s">
        <v>12</v>
      </c>
      <c r="C117" t="s">
        <v>15</v>
      </c>
      <c r="D117" s="3">
        <v>16500</v>
      </c>
      <c r="E117">
        <v>4</v>
      </c>
      <c r="F117" s="4">
        <f>テーブル13[[#This Row],[単価]]*テーブル13[[#This Row],[数量]]</f>
        <v>66000</v>
      </c>
      <c r="G117" s="10">
        <f>WEEKNUM(テーブル13[[#This Row],[注文日]],1)-WEEKNUM(DATE(YEAR(テーブル13[[#This Row],[注文日]]),MONTH(テーブル13[[#This Row],[注文日]]),1),1)+1</f>
        <v>2</v>
      </c>
      <c r="H117">
        <f>WEEKNUM(テーブル13[[#This Row],[注文日]],1)</f>
        <v>15</v>
      </c>
      <c r="I117" s="5">
        <f>WEEKNUM(DATE(YEAR(テーブル13[[#This Row],[注文日]]),MONTH(テーブル13[[#This Row],[注文日]]),1),1)</f>
        <v>14</v>
      </c>
      <c r="J117" s="5">
        <f>テーブル13[[#This Row],[WEEKNUM関数]]-テーブル13[[#This Row],[WEEKNUM関数を調整]]</f>
        <v>1</v>
      </c>
      <c r="K117" s="5">
        <f>テーブル13[[#This Row],[引き算]]+1</f>
        <v>2</v>
      </c>
    </row>
    <row r="118" spans="1:11" hidden="1" x14ac:dyDescent="0.55000000000000004">
      <c r="A118" s="2">
        <v>44660</v>
      </c>
      <c r="B118" t="s">
        <v>7</v>
      </c>
      <c r="C118" t="s">
        <v>11</v>
      </c>
      <c r="D118" s="3">
        <v>13500</v>
      </c>
      <c r="E118">
        <v>9</v>
      </c>
      <c r="F118" s="4">
        <f>テーブル13[[#This Row],[単価]]*テーブル13[[#This Row],[数量]]</f>
        <v>121500</v>
      </c>
      <c r="G118" s="10">
        <f>WEEKNUM(テーブル13[[#This Row],[注文日]],1)-WEEKNUM(DATE(YEAR(テーブル13[[#This Row],[注文日]]),MONTH(テーブル13[[#This Row],[注文日]]),1),1)+1</f>
        <v>2</v>
      </c>
      <c r="H118">
        <f>WEEKNUM(テーブル13[[#This Row],[注文日]],1)</f>
        <v>15</v>
      </c>
      <c r="I118" s="5">
        <f>WEEKNUM(DATE(YEAR(テーブル13[[#This Row],[注文日]]),MONTH(テーブル13[[#This Row],[注文日]]),1),1)</f>
        <v>14</v>
      </c>
      <c r="J118" s="5">
        <f>テーブル13[[#This Row],[WEEKNUM関数]]-テーブル13[[#This Row],[WEEKNUM関数を調整]]</f>
        <v>1</v>
      </c>
      <c r="K118" s="5">
        <f>テーブル13[[#This Row],[引き算]]+1</f>
        <v>2</v>
      </c>
    </row>
    <row r="119" spans="1:11" hidden="1" x14ac:dyDescent="0.55000000000000004">
      <c r="A119" s="2">
        <v>44660</v>
      </c>
      <c r="B119" t="s">
        <v>16</v>
      </c>
      <c r="C119" t="s">
        <v>17</v>
      </c>
      <c r="D119" s="3">
        <v>3900</v>
      </c>
      <c r="E119">
        <v>1</v>
      </c>
      <c r="F119" s="4">
        <f>テーブル13[[#This Row],[単価]]*テーブル13[[#This Row],[数量]]</f>
        <v>3900</v>
      </c>
      <c r="G119" s="10">
        <f>WEEKNUM(テーブル13[[#This Row],[注文日]],1)-WEEKNUM(DATE(YEAR(テーブル13[[#This Row],[注文日]]),MONTH(テーブル13[[#This Row],[注文日]]),1),1)+1</f>
        <v>2</v>
      </c>
      <c r="H119">
        <f>WEEKNUM(テーブル13[[#This Row],[注文日]],1)</f>
        <v>15</v>
      </c>
      <c r="I119" s="5">
        <f>WEEKNUM(DATE(YEAR(テーブル13[[#This Row],[注文日]]),MONTH(テーブル13[[#This Row],[注文日]]),1),1)</f>
        <v>14</v>
      </c>
      <c r="J119" s="5">
        <f>テーブル13[[#This Row],[WEEKNUM関数]]-テーブル13[[#This Row],[WEEKNUM関数を調整]]</f>
        <v>1</v>
      </c>
      <c r="K119" s="5">
        <f>テーブル13[[#This Row],[引き算]]+1</f>
        <v>2</v>
      </c>
    </row>
    <row r="120" spans="1:11" hidden="1" x14ac:dyDescent="0.55000000000000004">
      <c r="A120" s="2">
        <v>44660</v>
      </c>
      <c r="B120" t="s">
        <v>16</v>
      </c>
      <c r="C120" t="s">
        <v>17</v>
      </c>
      <c r="D120" s="3">
        <v>3900</v>
      </c>
      <c r="E120">
        <v>7</v>
      </c>
      <c r="F120" s="4">
        <f>テーブル13[[#This Row],[単価]]*テーブル13[[#This Row],[数量]]</f>
        <v>27300</v>
      </c>
      <c r="G120" s="10">
        <f>WEEKNUM(テーブル13[[#This Row],[注文日]],1)-WEEKNUM(DATE(YEAR(テーブル13[[#This Row],[注文日]]),MONTH(テーブル13[[#This Row],[注文日]]),1),1)+1</f>
        <v>2</v>
      </c>
      <c r="H120">
        <f>WEEKNUM(テーブル13[[#This Row],[注文日]],1)</f>
        <v>15</v>
      </c>
      <c r="I120" s="5">
        <f>WEEKNUM(DATE(YEAR(テーブル13[[#This Row],[注文日]]),MONTH(テーブル13[[#This Row],[注文日]]),1),1)</f>
        <v>14</v>
      </c>
      <c r="J120" s="5">
        <f>テーブル13[[#This Row],[WEEKNUM関数]]-テーブル13[[#This Row],[WEEKNUM関数を調整]]</f>
        <v>1</v>
      </c>
      <c r="K120" s="5">
        <f>テーブル13[[#This Row],[引き算]]+1</f>
        <v>2</v>
      </c>
    </row>
    <row r="121" spans="1:11" hidden="1" x14ac:dyDescent="0.55000000000000004">
      <c r="A121" s="2">
        <v>44660</v>
      </c>
      <c r="B121" t="s">
        <v>12</v>
      </c>
      <c r="C121" t="s">
        <v>13</v>
      </c>
      <c r="D121" s="3">
        <v>7150</v>
      </c>
      <c r="E121">
        <v>8</v>
      </c>
      <c r="F121" s="4">
        <f>テーブル13[[#This Row],[単価]]*テーブル13[[#This Row],[数量]]</f>
        <v>57200</v>
      </c>
      <c r="G121" s="10">
        <f>WEEKNUM(テーブル13[[#This Row],[注文日]],1)-WEEKNUM(DATE(YEAR(テーブル13[[#This Row],[注文日]]),MONTH(テーブル13[[#This Row],[注文日]]),1),1)+1</f>
        <v>2</v>
      </c>
      <c r="H121">
        <f>WEEKNUM(テーブル13[[#This Row],[注文日]],1)</f>
        <v>15</v>
      </c>
      <c r="I121" s="5">
        <f>WEEKNUM(DATE(YEAR(テーブル13[[#This Row],[注文日]]),MONTH(テーブル13[[#This Row],[注文日]]),1),1)</f>
        <v>14</v>
      </c>
      <c r="J121" s="5">
        <f>テーブル13[[#This Row],[WEEKNUM関数]]-テーブル13[[#This Row],[WEEKNUM関数を調整]]</f>
        <v>1</v>
      </c>
      <c r="K121" s="5">
        <f>テーブル13[[#This Row],[引き算]]+1</f>
        <v>2</v>
      </c>
    </row>
    <row r="122" spans="1:11" hidden="1" x14ac:dyDescent="0.55000000000000004">
      <c r="A122" s="2">
        <v>44666</v>
      </c>
      <c r="B122" t="s">
        <v>7</v>
      </c>
      <c r="C122" t="s">
        <v>8</v>
      </c>
      <c r="D122" s="3">
        <v>5500</v>
      </c>
      <c r="E122">
        <v>3</v>
      </c>
      <c r="F122" s="4">
        <f>テーブル13[[#This Row],[単価]]*テーブル13[[#This Row],[数量]]</f>
        <v>16500</v>
      </c>
      <c r="G122" s="10">
        <f>WEEKNUM(テーブル13[[#This Row],[注文日]],1)-WEEKNUM(DATE(YEAR(テーブル13[[#This Row],[注文日]]),MONTH(テーブル13[[#This Row],[注文日]]),1),1)+1</f>
        <v>3</v>
      </c>
      <c r="H122">
        <f>WEEKNUM(テーブル13[[#This Row],[注文日]],1)</f>
        <v>16</v>
      </c>
      <c r="I122" s="5">
        <f>WEEKNUM(DATE(YEAR(テーブル13[[#This Row],[注文日]]),MONTH(テーブル13[[#This Row],[注文日]]),1),1)</f>
        <v>14</v>
      </c>
      <c r="J122" s="5">
        <f>テーブル13[[#This Row],[WEEKNUM関数]]-テーブル13[[#This Row],[WEEKNUM関数を調整]]</f>
        <v>2</v>
      </c>
      <c r="K122" s="5">
        <f>テーブル13[[#This Row],[引き算]]+1</f>
        <v>3</v>
      </c>
    </row>
    <row r="123" spans="1:11" hidden="1" x14ac:dyDescent="0.55000000000000004">
      <c r="A123" s="2">
        <v>44666</v>
      </c>
      <c r="B123" t="s">
        <v>9</v>
      </c>
      <c r="C123" t="s">
        <v>14</v>
      </c>
      <c r="D123" s="3">
        <v>9900</v>
      </c>
      <c r="E123">
        <v>3</v>
      </c>
      <c r="F123" s="4">
        <f>テーブル13[[#This Row],[単価]]*テーブル13[[#This Row],[数量]]</f>
        <v>29700</v>
      </c>
      <c r="G123" s="10">
        <f>WEEKNUM(テーブル13[[#This Row],[注文日]],1)-WEEKNUM(DATE(YEAR(テーブル13[[#This Row],[注文日]]),MONTH(テーブル13[[#This Row],[注文日]]),1),1)+1</f>
        <v>3</v>
      </c>
      <c r="H123">
        <f>WEEKNUM(テーブル13[[#This Row],[注文日]],1)</f>
        <v>16</v>
      </c>
      <c r="I123" s="5">
        <f>WEEKNUM(DATE(YEAR(テーブル13[[#This Row],[注文日]]),MONTH(テーブル13[[#This Row],[注文日]]),1),1)</f>
        <v>14</v>
      </c>
      <c r="J123" s="5">
        <f>テーブル13[[#This Row],[WEEKNUM関数]]-テーブル13[[#This Row],[WEEKNUM関数を調整]]</f>
        <v>2</v>
      </c>
      <c r="K123" s="5">
        <f>テーブル13[[#This Row],[引き算]]+1</f>
        <v>3</v>
      </c>
    </row>
    <row r="124" spans="1:11" hidden="1" x14ac:dyDescent="0.55000000000000004">
      <c r="A124" s="2">
        <v>44667</v>
      </c>
      <c r="B124" t="s">
        <v>7</v>
      </c>
      <c r="C124" t="s">
        <v>11</v>
      </c>
      <c r="D124" s="3">
        <v>13500</v>
      </c>
      <c r="E124">
        <v>10</v>
      </c>
      <c r="F124" s="4">
        <f>テーブル13[[#This Row],[単価]]*テーブル13[[#This Row],[数量]]</f>
        <v>135000</v>
      </c>
      <c r="G124" s="10">
        <f>WEEKNUM(テーブル13[[#This Row],[注文日]],1)-WEEKNUM(DATE(YEAR(テーブル13[[#This Row],[注文日]]),MONTH(テーブル13[[#This Row],[注文日]]),1),1)+1</f>
        <v>3</v>
      </c>
      <c r="H124">
        <f>WEEKNUM(テーブル13[[#This Row],[注文日]],1)</f>
        <v>16</v>
      </c>
      <c r="I124" s="5">
        <f>WEEKNUM(DATE(YEAR(テーブル13[[#This Row],[注文日]]),MONTH(テーブル13[[#This Row],[注文日]]),1),1)</f>
        <v>14</v>
      </c>
      <c r="J124" s="5">
        <f>テーブル13[[#This Row],[WEEKNUM関数]]-テーブル13[[#This Row],[WEEKNUM関数を調整]]</f>
        <v>2</v>
      </c>
      <c r="K124" s="5">
        <f>テーブル13[[#This Row],[引き算]]+1</f>
        <v>3</v>
      </c>
    </row>
    <row r="125" spans="1:11" hidden="1" x14ac:dyDescent="0.55000000000000004">
      <c r="A125" s="2">
        <v>44671</v>
      </c>
      <c r="B125" t="s">
        <v>12</v>
      </c>
      <c r="C125" t="s">
        <v>15</v>
      </c>
      <c r="D125" s="3">
        <v>16500</v>
      </c>
      <c r="E125">
        <v>1</v>
      </c>
      <c r="F125" s="4">
        <f>テーブル13[[#This Row],[単価]]*テーブル13[[#This Row],[数量]]</f>
        <v>16500</v>
      </c>
      <c r="G125" s="10">
        <f>WEEKNUM(テーブル13[[#This Row],[注文日]],1)-WEEKNUM(DATE(YEAR(テーブル13[[#This Row],[注文日]]),MONTH(テーブル13[[#This Row],[注文日]]),1),1)+1</f>
        <v>4</v>
      </c>
      <c r="H125">
        <f>WEEKNUM(テーブル13[[#This Row],[注文日]],1)</f>
        <v>17</v>
      </c>
      <c r="I125" s="5">
        <f>WEEKNUM(DATE(YEAR(テーブル13[[#This Row],[注文日]]),MONTH(テーブル13[[#This Row],[注文日]]),1),1)</f>
        <v>14</v>
      </c>
      <c r="J125" s="5">
        <f>テーブル13[[#This Row],[WEEKNUM関数]]-テーブル13[[#This Row],[WEEKNUM関数を調整]]</f>
        <v>3</v>
      </c>
      <c r="K125" s="5">
        <f>テーブル13[[#This Row],[引き算]]+1</f>
        <v>4</v>
      </c>
    </row>
    <row r="126" spans="1:11" hidden="1" x14ac:dyDescent="0.55000000000000004">
      <c r="A126" s="2">
        <v>44672</v>
      </c>
      <c r="B126" t="s">
        <v>7</v>
      </c>
      <c r="C126" t="s">
        <v>8</v>
      </c>
      <c r="D126" s="3">
        <v>5500</v>
      </c>
      <c r="E126">
        <v>4</v>
      </c>
      <c r="F126" s="4">
        <f>テーブル13[[#This Row],[単価]]*テーブル13[[#This Row],[数量]]</f>
        <v>22000</v>
      </c>
      <c r="G126" s="10">
        <f>WEEKNUM(テーブル13[[#This Row],[注文日]],1)-WEEKNUM(DATE(YEAR(テーブル13[[#This Row],[注文日]]),MONTH(テーブル13[[#This Row],[注文日]]),1),1)+1</f>
        <v>4</v>
      </c>
      <c r="H126">
        <f>WEEKNUM(テーブル13[[#This Row],[注文日]],1)</f>
        <v>17</v>
      </c>
      <c r="I126" s="5">
        <f>WEEKNUM(DATE(YEAR(テーブル13[[#This Row],[注文日]]),MONTH(テーブル13[[#This Row],[注文日]]),1),1)</f>
        <v>14</v>
      </c>
      <c r="J126" s="5">
        <f>テーブル13[[#This Row],[WEEKNUM関数]]-テーブル13[[#This Row],[WEEKNUM関数を調整]]</f>
        <v>3</v>
      </c>
      <c r="K126" s="5">
        <f>テーブル13[[#This Row],[引き算]]+1</f>
        <v>4</v>
      </c>
    </row>
    <row r="127" spans="1:11" hidden="1" x14ac:dyDescent="0.55000000000000004">
      <c r="A127" s="2">
        <v>44673</v>
      </c>
      <c r="B127" t="s">
        <v>12</v>
      </c>
      <c r="C127" t="s">
        <v>13</v>
      </c>
      <c r="D127" s="3">
        <v>7150</v>
      </c>
      <c r="E127">
        <v>8</v>
      </c>
      <c r="F127" s="4">
        <f>テーブル13[[#This Row],[単価]]*テーブル13[[#This Row],[数量]]</f>
        <v>57200</v>
      </c>
      <c r="G127" s="10">
        <f>WEEKNUM(テーブル13[[#This Row],[注文日]],1)-WEEKNUM(DATE(YEAR(テーブル13[[#This Row],[注文日]]),MONTH(テーブル13[[#This Row],[注文日]]),1),1)+1</f>
        <v>4</v>
      </c>
      <c r="H127">
        <f>WEEKNUM(テーブル13[[#This Row],[注文日]],1)</f>
        <v>17</v>
      </c>
      <c r="I127" s="5">
        <f>WEEKNUM(DATE(YEAR(テーブル13[[#This Row],[注文日]]),MONTH(テーブル13[[#This Row],[注文日]]),1),1)</f>
        <v>14</v>
      </c>
      <c r="J127" s="5">
        <f>テーブル13[[#This Row],[WEEKNUM関数]]-テーブル13[[#This Row],[WEEKNUM関数を調整]]</f>
        <v>3</v>
      </c>
      <c r="K127" s="5">
        <f>テーブル13[[#This Row],[引き算]]+1</f>
        <v>4</v>
      </c>
    </row>
    <row r="128" spans="1:11" hidden="1" x14ac:dyDescent="0.55000000000000004">
      <c r="A128" s="2">
        <v>44673</v>
      </c>
      <c r="B128" t="s">
        <v>9</v>
      </c>
      <c r="C128" t="s">
        <v>18</v>
      </c>
      <c r="D128" s="3">
        <v>6800</v>
      </c>
      <c r="E128">
        <v>2</v>
      </c>
      <c r="F128" s="4">
        <f>テーブル13[[#This Row],[単価]]*テーブル13[[#This Row],[数量]]</f>
        <v>13600</v>
      </c>
      <c r="G128" s="10">
        <f>WEEKNUM(テーブル13[[#This Row],[注文日]],1)-WEEKNUM(DATE(YEAR(テーブル13[[#This Row],[注文日]]),MONTH(テーブル13[[#This Row],[注文日]]),1),1)+1</f>
        <v>4</v>
      </c>
      <c r="H128">
        <f>WEEKNUM(テーブル13[[#This Row],[注文日]],1)</f>
        <v>17</v>
      </c>
      <c r="I128" s="5">
        <f>WEEKNUM(DATE(YEAR(テーブル13[[#This Row],[注文日]]),MONTH(テーブル13[[#This Row],[注文日]]),1),1)</f>
        <v>14</v>
      </c>
      <c r="J128" s="5">
        <f>テーブル13[[#This Row],[WEEKNUM関数]]-テーブル13[[#This Row],[WEEKNUM関数を調整]]</f>
        <v>3</v>
      </c>
      <c r="K128" s="5">
        <f>テーブル13[[#This Row],[引き算]]+1</f>
        <v>4</v>
      </c>
    </row>
    <row r="129" spans="1:11" hidden="1" x14ac:dyDescent="0.55000000000000004">
      <c r="A129" s="2">
        <v>44674</v>
      </c>
      <c r="B129" t="s">
        <v>12</v>
      </c>
      <c r="C129" t="s">
        <v>15</v>
      </c>
      <c r="D129" s="3">
        <v>16500</v>
      </c>
      <c r="E129">
        <v>1</v>
      </c>
      <c r="F129" s="4">
        <f>テーブル13[[#This Row],[単価]]*テーブル13[[#This Row],[数量]]</f>
        <v>16500</v>
      </c>
      <c r="G129" s="10">
        <f>WEEKNUM(テーブル13[[#This Row],[注文日]],1)-WEEKNUM(DATE(YEAR(テーブル13[[#This Row],[注文日]]),MONTH(テーブル13[[#This Row],[注文日]]),1),1)+1</f>
        <v>4</v>
      </c>
      <c r="H129">
        <f>WEEKNUM(テーブル13[[#This Row],[注文日]],1)</f>
        <v>17</v>
      </c>
      <c r="I129" s="5">
        <f>WEEKNUM(DATE(YEAR(テーブル13[[#This Row],[注文日]]),MONTH(テーブル13[[#This Row],[注文日]]),1),1)</f>
        <v>14</v>
      </c>
      <c r="J129" s="5">
        <f>テーブル13[[#This Row],[WEEKNUM関数]]-テーブル13[[#This Row],[WEEKNUM関数を調整]]</f>
        <v>3</v>
      </c>
      <c r="K129" s="5">
        <f>テーブル13[[#This Row],[引き算]]+1</f>
        <v>4</v>
      </c>
    </row>
    <row r="130" spans="1:11" hidden="1" x14ac:dyDescent="0.55000000000000004">
      <c r="A130" s="2">
        <v>44675</v>
      </c>
      <c r="B130" t="s">
        <v>7</v>
      </c>
      <c r="C130" t="s">
        <v>11</v>
      </c>
      <c r="D130" s="3">
        <v>13500</v>
      </c>
      <c r="E130">
        <v>4</v>
      </c>
      <c r="F130" s="4">
        <f>テーブル13[[#This Row],[単価]]*テーブル13[[#This Row],[数量]]</f>
        <v>54000</v>
      </c>
      <c r="G130" s="10">
        <f>WEEKNUM(テーブル13[[#This Row],[注文日]],1)-WEEKNUM(DATE(YEAR(テーブル13[[#This Row],[注文日]]),MONTH(テーブル13[[#This Row],[注文日]]),1),1)+1</f>
        <v>5</v>
      </c>
      <c r="H130">
        <f>WEEKNUM(テーブル13[[#This Row],[注文日]],1)</f>
        <v>18</v>
      </c>
      <c r="I130" s="5">
        <f>WEEKNUM(DATE(YEAR(テーブル13[[#This Row],[注文日]]),MONTH(テーブル13[[#This Row],[注文日]]),1),1)</f>
        <v>14</v>
      </c>
      <c r="J130" s="5">
        <f>テーブル13[[#This Row],[WEEKNUM関数]]-テーブル13[[#This Row],[WEEKNUM関数を調整]]</f>
        <v>4</v>
      </c>
      <c r="K130" s="5">
        <f>テーブル13[[#This Row],[引き算]]+1</f>
        <v>5</v>
      </c>
    </row>
    <row r="131" spans="1:11" hidden="1" x14ac:dyDescent="0.55000000000000004">
      <c r="A131" s="2">
        <v>44676</v>
      </c>
      <c r="B131" t="s">
        <v>9</v>
      </c>
      <c r="C131" t="s">
        <v>10</v>
      </c>
      <c r="D131" s="3">
        <v>7800</v>
      </c>
      <c r="E131">
        <v>7</v>
      </c>
      <c r="F131" s="4">
        <f>テーブル13[[#This Row],[単価]]*テーブル13[[#This Row],[数量]]</f>
        <v>54600</v>
      </c>
      <c r="G131" s="10">
        <f>WEEKNUM(テーブル13[[#This Row],[注文日]],1)-WEEKNUM(DATE(YEAR(テーブル13[[#This Row],[注文日]]),MONTH(テーブル13[[#This Row],[注文日]]),1),1)+1</f>
        <v>5</v>
      </c>
      <c r="H131">
        <f>WEEKNUM(テーブル13[[#This Row],[注文日]],1)</f>
        <v>18</v>
      </c>
      <c r="I131" s="5">
        <f>WEEKNUM(DATE(YEAR(テーブル13[[#This Row],[注文日]]),MONTH(テーブル13[[#This Row],[注文日]]),1),1)</f>
        <v>14</v>
      </c>
      <c r="J131" s="5">
        <f>テーブル13[[#This Row],[WEEKNUM関数]]-テーブル13[[#This Row],[WEEKNUM関数を調整]]</f>
        <v>4</v>
      </c>
      <c r="K131" s="5">
        <f>テーブル13[[#This Row],[引き算]]+1</f>
        <v>5</v>
      </c>
    </row>
    <row r="132" spans="1:11" hidden="1" x14ac:dyDescent="0.55000000000000004">
      <c r="A132" s="2">
        <v>44677</v>
      </c>
      <c r="B132" t="s">
        <v>19</v>
      </c>
      <c r="C132" t="s">
        <v>20</v>
      </c>
      <c r="D132" s="3">
        <v>12100</v>
      </c>
      <c r="E132">
        <v>8</v>
      </c>
      <c r="F132" s="4">
        <f>テーブル13[[#This Row],[単価]]*テーブル13[[#This Row],[数量]]</f>
        <v>96800</v>
      </c>
      <c r="G132" s="10">
        <f>WEEKNUM(テーブル13[[#This Row],[注文日]],1)-WEEKNUM(DATE(YEAR(テーブル13[[#This Row],[注文日]]),MONTH(テーブル13[[#This Row],[注文日]]),1),1)+1</f>
        <v>5</v>
      </c>
      <c r="H132">
        <f>WEEKNUM(テーブル13[[#This Row],[注文日]],1)</f>
        <v>18</v>
      </c>
      <c r="I132" s="5">
        <f>WEEKNUM(DATE(YEAR(テーブル13[[#This Row],[注文日]]),MONTH(テーブル13[[#This Row],[注文日]]),1),1)</f>
        <v>14</v>
      </c>
      <c r="J132" s="5">
        <f>テーブル13[[#This Row],[WEEKNUM関数]]-テーブル13[[#This Row],[WEEKNUM関数を調整]]</f>
        <v>4</v>
      </c>
      <c r="K132" s="5">
        <f>テーブル13[[#This Row],[引き算]]+1</f>
        <v>5</v>
      </c>
    </row>
    <row r="133" spans="1:11" hidden="1" x14ac:dyDescent="0.55000000000000004">
      <c r="A133" s="2">
        <v>44678</v>
      </c>
      <c r="B133" t="s">
        <v>12</v>
      </c>
      <c r="C133" t="s">
        <v>15</v>
      </c>
      <c r="D133" s="3">
        <v>16500</v>
      </c>
      <c r="E133">
        <v>3</v>
      </c>
      <c r="F133" s="4">
        <f>テーブル13[[#This Row],[単価]]*テーブル13[[#This Row],[数量]]</f>
        <v>49500</v>
      </c>
      <c r="G133" s="10">
        <f>WEEKNUM(テーブル13[[#This Row],[注文日]],1)-WEEKNUM(DATE(YEAR(テーブル13[[#This Row],[注文日]]),MONTH(テーブル13[[#This Row],[注文日]]),1),1)+1</f>
        <v>5</v>
      </c>
      <c r="H133">
        <f>WEEKNUM(テーブル13[[#This Row],[注文日]],1)</f>
        <v>18</v>
      </c>
      <c r="I133" s="5">
        <f>WEEKNUM(DATE(YEAR(テーブル13[[#This Row],[注文日]]),MONTH(テーブル13[[#This Row],[注文日]]),1),1)</f>
        <v>14</v>
      </c>
      <c r="J133" s="5">
        <f>テーブル13[[#This Row],[WEEKNUM関数]]-テーブル13[[#This Row],[WEEKNUM関数を調整]]</f>
        <v>4</v>
      </c>
      <c r="K133" s="5">
        <f>テーブル13[[#This Row],[引き算]]+1</f>
        <v>5</v>
      </c>
    </row>
    <row r="134" spans="1:11" hidden="1" x14ac:dyDescent="0.55000000000000004">
      <c r="A134" s="2">
        <v>44678</v>
      </c>
      <c r="B134" t="s">
        <v>7</v>
      </c>
      <c r="C134" t="s">
        <v>8</v>
      </c>
      <c r="D134" s="3">
        <v>5500</v>
      </c>
      <c r="E134">
        <v>1</v>
      </c>
      <c r="F134" s="4">
        <f>テーブル13[[#This Row],[単価]]*テーブル13[[#This Row],[数量]]</f>
        <v>5500</v>
      </c>
      <c r="G134" s="10">
        <f>WEEKNUM(テーブル13[[#This Row],[注文日]],1)-WEEKNUM(DATE(YEAR(テーブル13[[#This Row],[注文日]]),MONTH(テーブル13[[#This Row],[注文日]]),1),1)+1</f>
        <v>5</v>
      </c>
      <c r="H134">
        <f>WEEKNUM(テーブル13[[#This Row],[注文日]],1)</f>
        <v>18</v>
      </c>
      <c r="I134" s="5">
        <f>WEEKNUM(DATE(YEAR(テーブル13[[#This Row],[注文日]]),MONTH(テーブル13[[#This Row],[注文日]]),1),1)</f>
        <v>14</v>
      </c>
      <c r="J134" s="5">
        <f>テーブル13[[#This Row],[WEEKNUM関数]]-テーブル13[[#This Row],[WEEKNUM関数を調整]]</f>
        <v>4</v>
      </c>
      <c r="K134" s="5">
        <f>テーブル13[[#This Row],[引き算]]+1</f>
        <v>5</v>
      </c>
    </row>
    <row r="135" spans="1:11" hidden="1" x14ac:dyDescent="0.55000000000000004">
      <c r="A135" s="2">
        <v>44678</v>
      </c>
      <c r="B135" t="s">
        <v>12</v>
      </c>
      <c r="C135" t="s">
        <v>15</v>
      </c>
      <c r="D135" s="3">
        <v>16500</v>
      </c>
      <c r="E135">
        <v>9</v>
      </c>
      <c r="F135" s="4">
        <f>テーブル13[[#This Row],[単価]]*テーブル13[[#This Row],[数量]]</f>
        <v>148500</v>
      </c>
      <c r="G135" s="10">
        <f>WEEKNUM(テーブル13[[#This Row],[注文日]],1)-WEEKNUM(DATE(YEAR(テーブル13[[#This Row],[注文日]]),MONTH(テーブル13[[#This Row],[注文日]]),1),1)+1</f>
        <v>5</v>
      </c>
      <c r="H135">
        <f>WEEKNUM(テーブル13[[#This Row],[注文日]],1)</f>
        <v>18</v>
      </c>
      <c r="I135" s="5">
        <f>WEEKNUM(DATE(YEAR(テーブル13[[#This Row],[注文日]]),MONTH(テーブル13[[#This Row],[注文日]]),1),1)</f>
        <v>14</v>
      </c>
      <c r="J135" s="5">
        <f>テーブル13[[#This Row],[WEEKNUM関数]]-テーブル13[[#This Row],[WEEKNUM関数を調整]]</f>
        <v>4</v>
      </c>
      <c r="K135" s="5">
        <f>テーブル13[[#This Row],[引き算]]+1</f>
        <v>5</v>
      </c>
    </row>
    <row r="136" spans="1:11" hidden="1" x14ac:dyDescent="0.55000000000000004">
      <c r="A136" s="2">
        <v>44679</v>
      </c>
      <c r="B136" t="s">
        <v>12</v>
      </c>
      <c r="C136" t="s">
        <v>15</v>
      </c>
      <c r="D136" s="3">
        <v>16500</v>
      </c>
      <c r="E136">
        <v>10</v>
      </c>
      <c r="F136" s="4">
        <f>テーブル13[[#This Row],[単価]]*テーブル13[[#This Row],[数量]]</f>
        <v>165000</v>
      </c>
      <c r="G136" s="10">
        <f>WEEKNUM(テーブル13[[#This Row],[注文日]],1)-WEEKNUM(DATE(YEAR(テーブル13[[#This Row],[注文日]]),MONTH(テーブル13[[#This Row],[注文日]]),1),1)+1</f>
        <v>5</v>
      </c>
      <c r="H136">
        <f>WEEKNUM(テーブル13[[#This Row],[注文日]],1)</f>
        <v>18</v>
      </c>
      <c r="I136" s="5">
        <f>WEEKNUM(DATE(YEAR(テーブル13[[#This Row],[注文日]]),MONTH(テーブル13[[#This Row],[注文日]]),1),1)</f>
        <v>14</v>
      </c>
      <c r="J136" s="5">
        <f>テーブル13[[#This Row],[WEEKNUM関数]]-テーブル13[[#This Row],[WEEKNUM関数を調整]]</f>
        <v>4</v>
      </c>
      <c r="K136" s="5">
        <f>テーブル13[[#This Row],[引き算]]+1</f>
        <v>5</v>
      </c>
    </row>
    <row r="137" spans="1:11" hidden="1" x14ac:dyDescent="0.55000000000000004">
      <c r="A137" s="2">
        <v>44679</v>
      </c>
      <c r="B137" t="s">
        <v>9</v>
      </c>
      <c r="C137" t="s">
        <v>18</v>
      </c>
      <c r="D137" s="3">
        <v>6800</v>
      </c>
      <c r="E137">
        <v>2</v>
      </c>
      <c r="F137" s="4">
        <f>テーブル13[[#This Row],[単価]]*テーブル13[[#This Row],[数量]]</f>
        <v>13600</v>
      </c>
      <c r="G137" s="10">
        <f>WEEKNUM(テーブル13[[#This Row],[注文日]],1)-WEEKNUM(DATE(YEAR(テーブル13[[#This Row],[注文日]]),MONTH(テーブル13[[#This Row],[注文日]]),1),1)+1</f>
        <v>5</v>
      </c>
      <c r="H137">
        <f>WEEKNUM(テーブル13[[#This Row],[注文日]],1)</f>
        <v>18</v>
      </c>
      <c r="I137" s="5">
        <f>WEEKNUM(DATE(YEAR(テーブル13[[#This Row],[注文日]]),MONTH(テーブル13[[#This Row],[注文日]]),1),1)</f>
        <v>14</v>
      </c>
      <c r="J137" s="5">
        <f>テーブル13[[#This Row],[WEEKNUM関数]]-テーブル13[[#This Row],[WEEKNUM関数を調整]]</f>
        <v>4</v>
      </c>
      <c r="K137" s="5">
        <f>テーブル13[[#This Row],[引き算]]+1</f>
        <v>5</v>
      </c>
    </row>
    <row r="138" spans="1:11" hidden="1" x14ac:dyDescent="0.55000000000000004">
      <c r="A138" s="2">
        <v>44680</v>
      </c>
      <c r="B138" t="s">
        <v>12</v>
      </c>
      <c r="C138" t="s">
        <v>15</v>
      </c>
      <c r="D138" s="3">
        <v>16500</v>
      </c>
      <c r="E138">
        <v>10</v>
      </c>
      <c r="F138" s="4">
        <f>テーブル13[[#This Row],[単価]]*テーブル13[[#This Row],[数量]]</f>
        <v>165000</v>
      </c>
      <c r="G138" s="10">
        <f>WEEKNUM(テーブル13[[#This Row],[注文日]],1)-WEEKNUM(DATE(YEAR(テーブル13[[#This Row],[注文日]]),MONTH(テーブル13[[#This Row],[注文日]]),1),1)+1</f>
        <v>5</v>
      </c>
      <c r="H138">
        <f>WEEKNUM(テーブル13[[#This Row],[注文日]],1)</f>
        <v>18</v>
      </c>
      <c r="I138" s="5">
        <f>WEEKNUM(DATE(YEAR(テーブル13[[#This Row],[注文日]]),MONTH(テーブル13[[#This Row],[注文日]]),1),1)</f>
        <v>14</v>
      </c>
      <c r="J138" s="5">
        <f>テーブル13[[#This Row],[WEEKNUM関数]]-テーブル13[[#This Row],[WEEKNUM関数を調整]]</f>
        <v>4</v>
      </c>
      <c r="K138" s="5">
        <f>テーブル13[[#This Row],[引き算]]+1</f>
        <v>5</v>
      </c>
    </row>
    <row r="139" spans="1:11" hidden="1" x14ac:dyDescent="0.55000000000000004">
      <c r="A139" s="2">
        <v>44680</v>
      </c>
      <c r="B139" t="s">
        <v>19</v>
      </c>
      <c r="C139" t="s">
        <v>20</v>
      </c>
      <c r="D139" s="3">
        <v>12100</v>
      </c>
      <c r="E139">
        <v>1</v>
      </c>
      <c r="F139" s="4">
        <f>テーブル13[[#This Row],[単価]]*テーブル13[[#This Row],[数量]]</f>
        <v>12100</v>
      </c>
      <c r="G139" s="10">
        <f>WEEKNUM(テーブル13[[#This Row],[注文日]],1)-WEEKNUM(DATE(YEAR(テーブル13[[#This Row],[注文日]]),MONTH(テーブル13[[#This Row],[注文日]]),1),1)+1</f>
        <v>5</v>
      </c>
      <c r="H139">
        <f>WEEKNUM(テーブル13[[#This Row],[注文日]],1)</f>
        <v>18</v>
      </c>
      <c r="I139" s="5">
        <f>WEEKNUM(DATE(YEAR(テーブル13[[#This Row],[注文日]]),MONTH(テーブル13[[#This Row],[注文日]]),1),1)</f>
        <v>14</v>
      </c>
      <c r="J139" s="5">
        <f>テーブル13[[#This Row],[WEEKNUM関数]]-テーブル13[[#This Row],[WEEKNUM関数を調整]]</f>
        <v>4</v>
      </c>
      <c r="K139" s="5">
        <f>テーブル13[[#This Row],[引き算]]+1</f>
        <v>5</v>
      </c>
    </row>
    <row r="140" spans="1:11" hidden="1" x14ac:dyDescent="0.55000000000000004">
      <c r="A140" s="2">
        <v>44681</v>
      </c>
      <c r="B140" t="s">
        <v>7</v>
      </c>
      <c r="C140" t="s">
        <v>8</v>
      </c>
      <c r="D140" s="3">
        <v>5500</v>
      </c>
      <c r="E140">
        <v>7</v>
      </c>
      <c r="F140" s="4">
        <f>テーブル13[[#This Row],[単価]]*テーブル13[[#This Row],[数量]]</f>
        <v>38500</v>
      </c>
      <c r="G140" s="10">
        <f>WEEKNUM(テーブル13[[#This Row],[注文日]],1)-WEEKNUM(DATE(YEAR(テーブル13[[#This Row],[注文日]]),MONTH(テーブル13[[#This Row],[注文日]]),1),1)+1</f>
        <v>5</v>
      </c>
      <c r="H140">
        <f>WEEKNUM(テーブル13[[#This Row],[注文日]],1)</f>
        <v>18</v>
      </c>
      <c r="I140" s="5">
        <f>WEEKNUM(DATE(YEAR(テーブル13[[#This Row],[注文日]]),MONTH(テーブル13[[#This Row],[注文日]]),1),1)</f>
        <v>14</v>
      </c>
      <c r="J140" s="5">
        <f>テーブル13[[#This Row],[WEEKNUM関数]]-テーブル13[[#This Row],[WEEKNUM関数を調整]]</f>
        <v>4</v>
      </c>
      <c r="K140" s="5">
        <f>テーブル13[[#This Row],[引き算]]+1</f>
        <v>5</v>
      </c>
    </row>
    <row r="141" spans="1:11" hidden="1" x14ac:dyDescent="0.55000000000000004">
      <c r="A141" s="2">
        <v>44681</v>
      </c>
      <c r="B141" t="s">
        <v>9</v>
      </c>
      <c r="C141" t="s">
        <v>14</v>
      </c>
      <c r="D141" s="3">
        <v>9900</v>
      </c>
      <c r="E141">
        <v>6</v>
      </c>
      <c r="F141" s="4">
        <f>テーブル13[[#This Row],[単価]]*テーブル13[[#This Row],[数量]]</f>
        <v>59400</v>
      </c>
      <c r="G141" s="10">
        <f>WEEKNUM(テーブル13[[#This Row],[注文日]],1)-WEEKNUM(DATE(YEAR(テーブル13[[#This Row],[注文日]]),MONTH(テーブル13[[#This Row],[注文日]]),1),1)+1</f>
        <v>5</v>
      </c>
      <c r="H141">
        <f>WEEKNUM(テーブル13[[#This Row],[注文日]],1)</f>
        <v>18</v>
      </c>
      <c r="I141" s="5">
        <f>WEEKNUM(DATE(YEAR(テーブル13[[#This Row],[注文日]]),MONTH(テーブル13[[#This Row],[注文日]]),1),1)</f>
        <v>14</v>
      </c>
      <c r="J141" s="5">
        <f>テーブル13[[#This Row],[WEEKNUM関数]]-テーブル13[[#This Row],[WEEKNUM関数を調整]]</f>
        <v>4</v>
      </c>
      <c r="K141" s="5">
        <f>テーブル13[[#This Row],[引き算]]+1</f>
        <v>5</v>
      </c>
    </row>
    <row r="142" spans="1:11" hidden="1" x14ac:dyDescent="0.55000000000000004">
      <c r="A142" s="2">
        <v>44682</v>
      </c>
      <c r="B142" t="s">
        <v>19</v>
      </c>
      <c r="C142" t="s">
        <v>20</v>
      </c>
      <c r="D142" s="3">
        <v>12100</v>
      </c>
      <c r="E142">
        <v>8</v>
      </c>
      <c r="F142" s="4">
        <f>テーブル13[[#This Row],[単価]]*テーブル13[[#This Row],[数量]]</f>
        <v>96800</v>
      </c>
      <c r="G142" s="10">
        <f>WEEKNUM(テーブル13[[#This Row],[注文日]],1)-WEEKNUM(DATE(YEAR(テーブル13[[#This Row],[注文日]]),MONTH(テーブル13[[#This Row],[注文日]]),1),1)+1</f>
        <v>1</v>
      </c>
      <c r="H142">
        <f>WEEKNUM(テーブル13[[#This Row],[注文日]],1)</f>
        <v>19</v>
      </c>
      <c r="I142" s="5">
        <f>WEEKNUM(DATE(YEAR(テーブル13[[#This Row],[注文日]]),MONTH(テーブル13[[#This Row],[注文日]]),1),1)</f>
        <v>19</v>
      </c>
      <c r="J142" s="5">
        <f>テーブル13[[#This Row],[WEEKNUM関数]]-テーブル13[[#This Row],[WEEKNUM関数を調整]]</f>
        <v>0</v>
      </c>
      <c r="K142" s="5">
        <f>テーブル13[[#This Row],[引き算]]+1</f>
        <v>1</v>
      </c>
    </row>
    <row r="143" spans="1:11" hidden="1" x14ac:dyDescent="0.55000000000000004">
      <c r="A143" s="2">
        <v>44682</v>
      </c>
      <c r="B143" t="s">
        <v>16</v>
      </c>
      <c r="C143" t="s">
        <v>17</v>
      </c>
      <c r="D143" s="3">
        <v>3900</v>
      </c>
      <c r="E143">
        <v>10</v>
      </c>
      <c r="F143" s="4">
        <f>テーブル13[[#This Row],[単価]]*テーブル13[[#This Row],[数量]]</f>
        <v>39000</v>
      </c>
      <c r="G143" s="10">
        <f>WEEKNUM(テーブル13[[#This Row],[注文日]],1)-WEEKNUM(DATE(YEAR(テーブル13[[#This Row],[注文日]]),MONTH(テーブル13[[#This Row],[注文日]]),1),1)+1</f>
        <v>1</v>
      </c>
      <c r="H143">
        <f>WEEKNUM(テーブル13[[#This Row],[注文日]],1)</f>
        <v>19</v>
      </c>
      <c r="I143" s="5">
        <f>WEEKNUM(DATE(YEAR(テーブル13[[#This Row],[注文日]]),MONTH(テーブル13[[#This Row],[注文日]]),1),1)</f>
        <v>19</v>
      </c>
      <c r="J143" s="5">
        <f>テーブル13[[#This Row],[WEEKNUM関数]]-テーブル13[[#This Row],[WEEKNUM関数を調整]]</f>
        <v>0</v>
      </c>
      <c r="K143" s="5">
        <f>テーブル13[[#This Row],[引き算]]+1</f>
        <v>1</v>
      </c>
    </row>
    <row r="144" spans="1:11" hidden="1" x14ac:dyDescent="0.55000000000000004">
      <c r="A144" s="2">
        <v>44684</v>
      </c>
      <c r="B144" t="s">
        <v>16</v>
      </c>
      <c r="C144" t="s">
        <v>17</v>
      </c>
      <c r="D144" s="3">
        <v>3900</v>
      </c>
      <c r="E144">
        <v>6</v>
      </c>
      <c r="F144" s="4">
        <f>テーブル13[[#This Row],[単価]]*テーブル13[[#This Row],[数量]]</f>
        <v>23400</v>
      </c>
      <c r="G144" s="10">
        <f>WEEKNUM(テーブル13[[#This Row],[注文日]],1)-WEEKNUM(DATE(YEAR(テーブル13[[#This Row],[注文日]]),MONTH(テーブル13[[#This Row],[注文日]]),1),1)+1</f>
        <v>1</v>
      </c>
      <c r="H144">
        <f>WEEKNUM(テーブル13[[#This Row],[注文日]],1)</f>
        <v>19</v>
      </c>
      <c r="I144" s="5">
        <f>WEEKNUM(DATE(YEAR(テーブル13[[#This Row],[注文日]]),MONTH(テーブル13[[#This Row],[注文日]]),1),1)</f>
        <v>19</v>
      </c>
      <c r="J144" s="5">
        <f>テーブル13[[#This Row],[WEEKNUM関数]]-テーブル13[[#This Row],[WEEKNUM関数を調整]]</f>
        <v>0</v>
      </c>
      <c r="K144" s="5">
        <f>テーブル13[[#This Row],[引き算]]+1</f>
        <v>1</v>
      </c>
    </row>
    <row r="145" spans="1:11" hidden="1" x14ac:dyDescent="0.55000000000000004">
      <c r="A145" s="2">
        <v>44684</v>
      </c>
      <c r="B145" t="s">
        <v>12</v>
      </c>
      <c r="C145" t="s">
        <v>15</v>
      </c>
      <c r="D145" s="3">
        <v>16500</v>
      </c>
      <c r="E145">
        <v>7</v>
      </c>
      <c r="F145" s="4">
        <f>テーブル13[[#This Row],[単価]]*テーブル13[[#This Row],[数量]]</f>
        <v>115500</v>
      </c>
      <c r="G145" s="10">
        <f>WEEKNUM(テーブル13[[#This Row],[注文日]],1)-WEEKNUM(DATE(YEAR(テーブル13[[#This Row],[注文日]]),MONTH(テーブル13[[#This Row],[注文日]]),1),1)+1</f>
        <v>1</v>
      </c>
      <c r="H145">
        <f>WEEKNUM(テーブル13[[#This Row],[注文日]],1)</f>
        <v>19</v>
      </c>
      <c r="I145" s="5">
        <f>WEEKNUM(DATE(YEAR(テーブル13[[#This Row],[注文日]]),MONTH(テーブル13[[#This Row],[注文日]]),1),1)</f>
        <v>19</v>
      </c>
      <c r="J145" s="5">
        <f>テーブル13[[#This Row],[WEEKNUM関数]]-テーブル13[[#This Row],[WEEKNUM関数を調整]]</f>
        <v>0</v>
      </c>
      <c r="K145" s="5">
        <f>テーブル13[[#This Row],[引き算]]+1</f>
        <v>1</v>
      </c>
    </row>
    <row r="146" spans="1:11" hidden="1" x14ac:dyDescent="0.55000000000000004">
      <c r="A146" s="2">
        <v>44684</v>
      </c>
      <c r="B146" t="s">
        <v>9</v>
      </c>
      <c r="C146" t="s">
        <v>18</v>
      </c>
      <c r="D146" s="3">
        <v>6800</v>
      </c>
      <c r="E146">
        <v>6</v>
      </c>
      <c r="F146" s="4">
        <f>テーブル13[[#This Row],[単価]]*テーブル13[[#This Row],[数量]]</f>
        <v>40800</v>
      </c>
      <c r="G146" s="10">
        <f>WEEKNUM(テーブル13[[#This Row],[注文日]],1)-WEEKNUM(DATE(YEAR(テーブル13[[#This Row],[注文日]]),MONTH(テーブル13[[#This Row],[注文日]]),1),1)+1</f>
        <v>1</v>
      </c>
      <c r="H146">
        <f>WEEKNUM(テーブル13[[#This Row],[注文日]],1)</f>
        <v>19</v>
      </c>
      <c r="I146" s="5">
        <f>WEEKNUM(DATE(YEAR(テーブル13[[#This Row],[注文日]]),MONTH(テーブル13[[#This Row],[注文日]]),1),1)</f>
        <v>19</v>
      </c>
      <c r="J146" s="5">
        <f>テーブル13[[#This Row],[WEEKNUM関数]]-テーブル13[[#This Row],[WEEKNUM関数を調整]]</f>
        <v>0</v>
      </c>
      <c r="K146" s="5">
        <f>テーブル13[[#This Row],[引き算]]+1</f>
        <v>1</v>
      </c>
    </row>
    <row r="147" spans="1:11" hidden="1" x14ac:dyDescent="0.55000000000000004">
      <c r="A147" s="2">
        <v>44685</v>
      </c>
      <c r="B147" t="s">
        <v>16</v>
      </c>
      <c r="C147" t="s">
        <v>17</v>
      </c>
      <c r="D147" s="3">
        <v>3900</v>
      </c>
      <c r="E147">
        <v>8</v>
      </c>
      <c r="F147" s="4">
        <f>テーブル13[[#This Row],[単価]]*テーブル13[[#This Row],[数量]]</f>
        <v>31200</v>
      </c>
      <c r="G147" s="10">
        <f>WEEKNUM(テーブル13[[#This Row],[注文日]],1)-WEEKNUM(DATE(YEAR(テーブル13[[#This Row],[注文日]]),MONTH(テーブル13[[#This Row],[注文日]]),1),1)+1</f>
        <v>1</v>
      </c>
      <c r="H147">
        <f>WEEKNUM(テーブル13[[#This Row],[注文日]],1)</f>
        <v>19</v>
      </c>
      <c r="I147" s="5">
        <f>WEEKNUM(DATE(YEAR(テーブル13[[#This Row],[注文日]]),MONTH(テーブル13[[#This Row],[注文日]]),1),1)</f>
        <v>19</v>
      </c>
      <c r="J147" s="5">
        <f>テーブル13[[#This Row],[WEEKNUM関数]]-テーブル13[[#This Row],[WEEKNUM関数を調整]]</f>
        <v>0</v>
      </c>
      <c r="K147" s="5">
        <f>テーブル13[[#This Row],[引き算]]+1</f>
        <v>1</v>
      </c>
    </row>
    <row r="148" spans="1:11" hidden="1" x14ac:dyDescent="0.55000000000000004">
      <c r="A148" s="2">
        <v>44686</v>
      </c>
      <c r="B148" t="s">
        <v>19</v>
      </c>
      <c r="C148" t="s">
        <v>20</v>
      </c>
      <c r="D148" s="3">
        <v>12100</v>
      </c>
      <c r="E148">
        <v>10</v>
      </c>
      <c r="F148" s="4">
        <f>テーブル13[[#This Row],[単価]]*テーブル13[[#This Row],[数量]]</f>
        <v>121000</v>
      </c>
      <c r="G148" s="10">
        <f>WEEKNUM(テーブル13[[#This Row],[注文日]],1)-WEEKNUM(DATE(YEAR(テーブル13[[#This Row],[注文日]]),MONTH(テーブル13[[#This Row],[注文日]]),1),1)+1</f>
        <v>1</v>
      </c>
      <c r="H148">
        <f>WEEKNUM(テーブル13[[#This Row],[注文日]],1)</f>
        <v>19</v>
      </c>
      <c r="I148" s="5">
        <f>WEEKNUM(DATE(YEAR(テーブル13[[#This Row],[注文日]]),MONTH(テーブル13[[#This Row],[注文日]]),1),1)</f>
        <v>19</v>
      </c>
      <c r="J148" s="5">
        <f>テーブル13[[#This Row],[WEEKNUM関数]]-テーブル13[[#This Row],[WEEKNUM関数を調整]]</f>
        <v>0</v>
      </c>
      <c r="K148" s="5">
        <f>テーブル13[[#This Row],[引き算]]+1</f>
        <v>1</v>
      </c>
    </row>
    <row r="149" spans="1:11" hidden="1" x14ac:dyDescent="0.55000000000000004">
      <c r="A149" s="2">
        <v>44686</v>
      </c>
      <c r="B149" t="s">
        <v>16</v>
      </c>
      <c r="C149" t="s">
        <v>17</v>
      </c>
      <c r="D149" s="3">
        <v>3900</v>
      </c>
      <c r="E149">
        <v>10</v>
      </c>
      <c r="F149" s="4">
        <f>テーブル13[[#This Row],[単価]]*テーブル13[[#This Row],[数量]]</f>
        <v>39000</v>
      </c>
      <c r="G149" s="10">
        <f>WEEKNUM(テーブル13[[#This Row],[注文日]],1)-WEEKNUM(DATE(YEAR(テーブル13[[#This Row],[注文日]]),MONTH(テーブル13[[#This Row],[注文日]]),1),1)+1</f>
        <v>1</v>
      </c>
      <c r="H149">
        <f>WEEKNUM(テーブル13[[#This Row],[注文日]],1)</f>
        <v>19</v>
      </c>
      <c r="I149" s="5">
        <f>WEEKNUM(DATE(YEAR(テーブル13[[#This Row],[注文日]]),MONTH(テーブル13[[#This Row],[注文日]]),1),1)</f>
        <v>19</v>
      </c>
      <c r="J149" s="5">
        <f>テーブル13[[#This Row],[WEEKNUM関数]]-テーブル13[[#This Row],[WEEKNUM関数を調整]]</f>
        <v>0</v>
      </c>
      <c r="K149" s="5">
        <f>テーブル13[[#This Row],[引き算]]+1</f>
        <v>1</v>
      </c>
    </row>
    <row r="150" spans="1:11" hidden="1" x14ac:dyDescent="0.55000000000000004">
      <c r="A150" s="2">
        <v>44686</v>
      </c>
      <c r="B150" t="s">
        <v>7</v>
      </c>
      <c r="C150" t="s">
        <v>11</v>
      </c>
      <c r="D150" s="3">
        <v>13500</v>
      </c>
      <c r="E150">
        <v>9</v>
      </c>
      <c r="F150" s="4">
        <f>テーブル13[[#This Row],[単価]]*テーブル13[[#This Row],[数量]]</f>
        <v>121500</v>
      </c>
      <c r="G150" s="10">
        <f>WEEKNUM(テーブル13[[#This Row],[注文日]],1)-WEEKNUM(DATE(YEAR(テーブル13[[#This Row],[注文日]]),MONTH(テーブル13[[#This Row],[注文日]]),1),1)+1</f>
        <v>1</v>
      </c>
      <c r="H150">
        <f>WEEKNUM(テーブル13[[#This Row],[注文日]],1)</f>
        <v>19</v>
      </c>
      <c r="I150" s="5">
        <f>WEEKNUM(DATE(YEAR(テーブル13[[#This Row],[注文日]]),MONTH(テーブル13[[#This Row],[注文日]]),1),1)</f>
        <v>19</v>
      </c>
      <c r="J150" s="5">
        <f>テーブル13[[#This Row],[WEEKNUM関数]]-テーブル13[[#This Row],[WEEKNUM関数を調整]]</f>
        <v>0</v>
      </c>
      <c r="K150" s="5">
        <f>テーブル13[[#This Row],[引き算]]+1</f>
        <v>1</v>
      </c>
    </row>
    <row r="151" spans="1:11" hidden="1" x14ac:dyDescent="0.55000000000000004">
      <c r="A151" s="2">
        <v>44687</v>
      </c>
      <c r="B151" t="s">
        <v>12</v>
      </c>
      <c r="C151" t="s">
        <v>13</v>
      </c>
      <c r="D151" s="3">
        <v>7150</v>
      </c>
      <c r="E151">
        <v>7</v>
      </c>
      <c r="F151" s="4">
        <f>テーブル13[[#This Row],[単価]]*テーブル13[[#This Row],[数量]]</f>
        <v>50050</v>
      </c>
      <c r="G151" s="10">
        <f>WEEKNUM(テーブル13[[#This Row],[注文日]],1)-WEEKNUM(DATE(YEAR(テーブル13[[#This Row],[注文日]]),MONTH(テーブル13[[#This Row],[注文日]]),1),1)+1</f>
        <v>1</v>
      </c>
      <c r="H151">
        <f>WEEKNUM(テーブル13[[#This Row],[注文日]],1)</f>
        <v>19</v>
      </c>
      <c r="I151" s="5">
        <f>WEEKNUM(DATE(YEAR(テーブル13[[#This Row],[注文日]]),MONTH(テーブル13[[#This Row],[注文日]]),1),1)</f>
        <v>19</v>
      </c>
      <c r="J151" s="5">
        <f>テーブル13[[#This Row],[WEEKNUM関数]]-テーブル13[[#This Row],[WEEKNUM関数を調整]]</f>
        <v>0</v>
      </c>
      <c r="K151" s="5">
        <f>テーブル13[[#This Row],[引き算]]+1</f>
        <v>1</v>
      </c>
    </row>
    <row r="152" spans="1:11" hidden="1" x14ac:dyDescent="0.55000000000000004">
      <c r="A152" s="2">
        <v>44688</v>
      </c>
      <c r="B152" t="s">
        <v>12</v>
      </c>
      <c r="C152" t="s">
        <v>13</v>
      </c>
      <c r="D152" s="3">
        <v>7150</v>
      </c>
      <c r="E152">
        <v>8</v>
      </c>
      <c r="F152" s="4">
        <f>テーブル13[[#This Row],[単価]]*テーブル13[[#This Row],[数量]]</f>
        <v>57200</v>
      </c>
      <c r="G152" s="10">
        <f>WEEKNUM(テーブル13[[#This Row],[注文日]],1)-WEEKNUM(DATE(YEAR(テーブル13[[#This Row],[注文日]]),MONTH(テーブル13[[#This Row],[注文日]]),1),1)+1</f>
        <v>1</v>
      </c>
      <c r="H152">
        <f>WEEKNUM(テーブル13[[#This Row],[注文日]],1)</f>
        <v>19</v>
      </c>
      <c r="I152" s="5">
        <f>WEEKNUM(DATE(YEAR(テーブル13[[#This Row],[注文日]]),MONTH(テーブル13[[#This Row],[注文日]]),1),1)</f>
        <v>19</v>
      </c>
      <c r="J152" s="5">
        <f>テーブル13[[#This Row],[WEEKNUM関数]]-テーブル13[[#This Row],[WEEKNUM関数を調整]]</f>
        <v>0</v>
      </c>
      <c r="K152" s="5">
        <f>テーブル13[[#This Row],[引き算]]+1</f>
        <v>1</v>
      </c>
    </row>
    <row r="153" spans="1:11" hidden="1" x14ac:dyDescent="0.55000000000000004">
      <c r="A153" s="2">
        <v>44690</v>
      </c>
      <c r="B153" t="s">
        <v>12</v>
      </c>
      <c r="C153" t="s">
        <v>13</v>
      </c>
      <c r="D153" s="3">
        <v>7150</v>
      </c>
      <c r="E153">
        <v>2</v>
      </c>
      <c r="F153" s="4">
        <f>テーブル13[[#This Row],[単価]]*テーブル13[[#This Row],[数量]]</f>
        <v>14300</v>
      </c>
      <c r="G153" s="10">
        <f>WEEKNUM(テーブル13[[#This Row],[注文日]],1)-WEEKNUM(DATE(YEAR(テーブル13[[#This Row],[注文日]]),MONTH(テーブル13[[#This Row],[注文日]]),1),1)+1</f>
        <v>2</v>
      </c>
      <c r="H153">
        <f>WEEKNUM(テーブル13[[#This Row],[注文日]],1)</f>
        <v>20</v>
      </c>
      <c r="I153" s="5">
        <f>WEEKNUM(DATE(YEAR(テーブル13[[#This Row],[注文日]]),MONTH(テーブル13[[#This Row],[注文日]]),1),1)</f>
        <v>19</v>
      </c>
      <c r="J153" s="5">
        <f>テーブル13[[#This Row],[WEEKNUM関数]]-テーブル13[[#This Row],[WEEKNUM関数を調整]]</f>
        <v>1</v>
      </c>
      <c r="K153" s="5">
        <f>テーブル13[[#This Row],[引き算]]+1</f>
        <v>2</v>
      </c>
    </row>
    <row r="154" spans="1:11" hidden="1" x14ac:dyDescent="0.55000000000000004">
      <c r="A154" s="2">
        <v>44692</v>
      </c>
      <c r="B154" t="s">
        <v>9</v>
      </c>
      <c r="C154" t="s">
        <v>14</v>
      </c>
      <c r="D154" s="3">
        <v>9900</v>
      </c>
      <c r="E154">
        <v>4</v>
      </c>
      <c r="F154" s="4">
        <f>テーブル13[[#This Row],[単価]]*テーブル13[[#This Row],[数量]]</f>
        <v>39600</v>
      </c>
      <c r="G154" s="10">
        <f>WEEKNUM(テーブル13[[#This Row],[注文日]],1)-WEEKNUM(DATE(YEAR(テーブル13[[#This Row],[注文日]]),MONTH(テーブル13[[#This Row],[注文日]]),1),1)+1</f>
        <v>2</v>
      </c>
      <c r="H154">
        <f>WEEKNUM(テーブル13[[#This Row],[注文日]],1)</f>
        <v>20</v>
      </c>
      <c r="I154" s="5">
        <f>WEEKNUM(DATE(YEAR(テーブル13[[#This Row],[注文日]]),MONTH(テーブル13[[#This Row],[注文日]]),1),1)</f>
        <v>19</v>
      </c>
      <c r="J154" s="5">
        <f>テーブル13[[#This Row],[WEEKNUM関数]]-テーブル13[[#This Row],[WEEKNUM関数を調整]]</f>
        <v>1</v>
      </c>
      <c r="K154" s="5">
        <f>テーブル13[[#This Row],[引き算]]+1</f>
        <v>2</v>
      </c>
    </row>
    <row r="155" spans="1:11" hidden="1" x14ac:dyDescent="0.55000000000000004">
      <c r="A155" s="2">
        <v>44692</v>
      </c>
      <c r="B155" t="s">
        <v>9</v>
      </c>
      <c r="C155" t="s">
        <v>18</v>
      </c>
      <c r="D155" s="3">
        <v>6800</v>
      </c>
      <c r="E155">
        <v>4</v>
      </c>
      <c r="F155" s="4">
        <f>テーブル13[[#This Row],[単価]]*テーブル13[[#This Row],[数量]]</f>
        <v>27200</v>
      </c>
      <c r="G155" s="10">
        <f>WEEKNUM(テーブル13[[#This Row],[注文日]],1)-WEEKNUM(DATE(YEAR(テーブル13[[#This Row],[注文日]]),MONTH(テーブル13[[#This Row],[注文日]]),1),1)+1</f>
        <v>2</v>
      </c>
      <c r="H155">
        <f>WEEKNUM(テーブル13[[#This Row],[注文日]],1)</f>
        <v>20</v>
      </c>
      <c r="I155" s="5">
        <f>WEEKNUM(DATE(YEAR(テーブル13[[#This Row],[注文日]]),MONTH(テーブル13[[#This Row],[注文日]]),1),1)</f>
        <v>19</v>
      </c>
      <c r="J155" s="5">
        <f>テーブル13[[#This Row],[WEEKNUM関数]]-テーブル13[[#This Row],[WEEKNUM関数を調整]]</f>
        <v>1</v>
      </c>
      <c r="K155" s="5">
        <f>テーブル13[[#This Row],[引き算]]+1</f>
        <v>2</v>
      </c>
    </row>
    <row r="156" spans="1:11" hidden="1" x14ac:dyDescent="0.55000000000000004">
      <c r="A156" s="2">
        <v>44692</v>
      </c>
      <c r="B156" t="s">
        <v>9</v>
      </c>
      <c r="C156" t="s">
        <v>10</v>
      </c>
      <c r="D156" s="3">
        <v>7800</v>
      </c>
      <c r="E156">
        <v>2</v>
      </c>
      <c r="F156" s="4">
        <f>テーブル13[[#This Row],[単価]]*テーブル13[[#This Row],[数量]]</f>
        <v>15600</v>
      </c>
      <c r="G156" s="10">
        <f>WEEKNUM(テーブル13[[#This Row],[注文日]],1)-WEEKNUM(DATE(YEAR(テーブル13[[#This Row],[注文日]]),MONTH(テーブル13[[#This Row],[注文日]]),1),1)+1</f>
        <v>2</v>
      </c>
      <c r="H156">
        <f>WEEKNUM(テーブル13[[#This Row],[注文日]],1)</f>
        <v>20</v>
      </c>
      <c r="I156" s="5">
        <f>WEEKNUM(DATE(YEAR(テーブル13[[#This Row],[注文日]]),MONTH(テーブル13[[#This Row],[注文日]]),1),1)</f>
        <v>19</v>
      </c>
      <c r="J156" s="5">
        <f>テーブル13[[#This Row],[WEEKNUM関数]]-テーブル13[[#This Row],[WEEKNUM関数を調整]]</f>
        <v>1</v>
      </c>
      <c r="K156" s="5">
        <f>テーブル13[[#This Row],[引き算]]+1</f>
        <v>2</v>
      </c>
    </row>
    <row r="157" spans="1:11" hidden="1" x14ac:dyDescent="0.55000000000000004">
      <c r="A157" s="2">
        <v>44693</v>
      </c>
      <c r="B157" t="s">
        <v>9</v>
      </c>
      <c r="C157" t="s">
        <v>18</v>
      </c>
      <c r="D157" s="3">
        <v>6800</v>
      </c>
      <c r="E157">
        <v>3</v>
      </c>
      <c r="F157" s="4">
        <f>テーブル13[[#This Row],[単価]]*テーブル13[[#This Row],[数量]]</f>
        <v>20400</v>
      </c>
      <c r="G157" s="10">
        <f>WEEKNUM(テーブル13[[#This Row],[注文日]],1)-WEEKNUM(DATE(YEAR(テーブル13[[#This Row],[注文日]]),MONTH(テーブル13[[#This Row],[注文日]]),1),1)+1</f>
        <v>2</v>
      </c>
      <c r="H157">
        <f>WEEKNUM(テーブル13[[#This Row],[注文日]],1)</f>
        <v>20</v>
      </c>
      <c r="I157" s="5">
        <f>WEEKNUM(DATE(YEAR(テーブル13[[#This Row],[注文日]]),MONTH(テーブル13[[#This Row],[注文日]]),1),1)</f>
        <v>19</v>
      </c>
      <c r="J157" s="5">
        <f>テーブル13[[#This Row],[WEEKNUM関数]]-テーブル13[[#This Row],[WEEKNUM関数を調整]]</f>
        <v>1</v>
      </c>
      <c r="K157" s="5">
        <f>テーブル13[[#This Row],[引き算]]+1</f>
        <v>2</v>
      </c>
    </row>
    <row r="158" spans="1:11" hidden="1" x14ac:dyDescent="0.55000000000000004">
      <c r="A158" s="2">
        <v>44697</v>
      </c>
      <c r="B158" t="s">
        <v>9</v>
      </c>
      <c r="C158" t="s">
        <v>18</v>
      </c>
      <c r="D158" s="3">
        <v>6800</v>
      </c>
      <c r="E158">
        <v>5</v>
      </c>
      <c r="F158" s="4">
        <f>テーブル13[[#This Row],[単価]]*テーブル13[[#This Row],[数量]]</f>
        <v>34000</v>
      </c>
      <c r="G158" s="10">
        <f>WEEKNUM(テーブル13[[#This Row],[注文日]],1)-WEEKNUM(DATE(YEAR(テーブル13[[#This Row],[注文日]]),MONTH(テーブル13[[#This Row],[注文日]]),1),1)+1</f>
        <v>3</v>
      </c>
      <c r="H158">
        <f>WEEKNUM(テーブル13[[#This Row],[注文日]],1)</f>
        <v>21</v>
      </c>
      <c r="I158" s="5">
        <f>WEEKNUM(DATE(YEAR(テーブル13[[#This Row],[注文日]]),MONTH(テーブル13[[#This Row],[注文日]]),1),1)</f>
        <v>19</v>
      </c>
      <c r="J158" s="5">
        <f>テーブル13[[#This Row],[WEEKNUM関数]]-テーブル13[[#This Row],[WEEKNUM関数を調整]]</f>
        <v>2</v>
      </c>
      <c r="K158" s="5">
        <f>テーブル13[[#This Row],[引き算]]+1</f>
        <v>3</v>
      </c>
    </row>
    <row r="159" spans="1:11" hidden="1" x14ac:dyDescent="0.55000000000000004">
      <c r="A159" s="2">
        <v>44697</v>
      </c>
      <c r="B159" t="s">
        <v>19</v>
      </c>
      <c r="C159" t="s">
        <v>20</v>
      </c>
      <c r="D159" s="3">
        <v>12100</v>
      </c>
      <c r="E159">
        <v>2</v>
      </c>
      <c r="F159" s="4">
        <f>テーブル13[[#This Row],[単価]]*テーブル13[[#This Row],[数量]]</f>
        <v>24200</v>
      </c>
      <c r="G159" s="10">
        <f>WEEKNUM(テーブル13[[#This Row],[注文日]],1)-WEEKNUM(DATE(YEAR(テーブル13[[#This Row],[注文日]]),MONTH(テーブル13[[#This Row],[注文日]]),1),1)+1</f>
        <v>3</v>
      </c>
      <c r="H159">
        <f>WEEKNUM(テーブル13[[#This Row],[注文日]],1)</f>
        <v>21</v>
      </c>
      <c r="I159" s="5">
        <f>WEEKNUM(DATE(YEAR(テーブル13[[#This Row],[注文日]]),MONTH(テーブル13[[#This Row],[注文日]]),1),1)</f>
        <v>19</v>
      </c>
      <c r="J159" s="5">
        <f>テーブル13[[#This Row],[WEEKNUM関数]]-テーブル13[[#This Row],[WEEKNUM関数を調整]]</f>
        <v>2</v>
      </c>
      <c r="K159" s="5">
        <f>テーブル13[[#This Row],[引き算]]+1</f>
        <v>3</v>
      </c>
    </row>
    <row r="160" spans="1:11" hidden="1" x14ac:dyDescent="0.55000000000000004">
      <c r="A160" s="2">
        <v>44697</v>
      </c>
      <c r="B160" t="s">
        <v>9</v>
      </c>
      <c r="C160" t="s">
        <v>18</v>
      </c>
      <c r="D160" s="3">
        <v>6800</v>
      </c>
      <c r="E160">
        <v>9</v>
      </c>
      <c r="F160" s="4">
        <f>テーブル13[[#This Row],[単価]]*テーブル13[[#This Row],[数量]]</f>
        <v>61200</v>
      </c>
      <c r="G160" s="10">
        <f>WEEKNUM(テーブル13[[#This Row],[注文日]],1)-WEEKNUM(DATE(YEAR(テーブル13[[#This Row],[注文日]]),MONTH(テーブル13[[#This Row],[注文日]]),1),1)+1</f>
        <v>3</v>
      </c>
      <c r="H160">
        <f>WEEKNUM(テーブル13[[#This Row],[注文日]],1)</f>
        <v>21</v>
      </c>
      <c r="I160" s="5">
        <f>WEEKNUM(DATE(YEAR(テーブル13[[#This Row],[注文日]]),MONTH(テーブル13[[#This Row],[注文日]]),1),1)</f>
        <v>19</v>
      </c>
      <c r="J160" s="5">
        <f>テーブル13[[#This Row],[WEEKNUM関数]]-テーブル13[[#This Row],[WEEKNUM関数を調整]]</f>
        <v>2</v>
      </c>
      <c r="K160" s="5">
        <f>テーブル13[[#This Row],[引き算]]+1</f>
        <v>3</v>
      </c>
    </row>
    <row r="161" spans="1:11" hidden="1" x14ac:dyDescent="0.55000000000000004">
      <c r="A161" s="2">
        <v>44698</v>
      </c>
      <c r="B161" t="s">
        <v>12</v>
      </c>
      <c r="C161" t="s">
        <v>15</v>
      </c>
      <c r="D161" s="3">
        <v>16500</v>
      </c>
      <c r="E161">
        <v>3</v>
      </c>
      <c r="F161" s="4">
        <f>テーブル13[[#This Row],[単価]]*テーブル13[[#This Row],[数量]]</f>
        <v>49500</v>
      </c>
      <c r="G161" s="10">
        <f>WEEKNUM(テーブル13[[#This Row],[注文日]],1)-WEEKNUM(DATE(YEAR(テーブル13[[#This Row],[注文日]]),MONTH(テーブル13[[#This Row],[注文日]]),1),1)+1</f>
        <v>3</v>
      </c>
      <c r="H161">
        <f>WEEKNUM(テーブル13[[#This Row],[注文日]],1)</f>
        <v>21</v>
      </c>
      <c r="I161" s="5">
        <f>WEEKNUM(DATE(YEAR(テーブル13[[#This Row],[注文日]]),MONTH(テーブル13[[#This Row],[注文日]]),1),1)</f>
        <v>19</v>
      </c>
      <c r="J161" s="5">
        <f>テーブル13[[#This Row],[WEEKNUM関数]]-テーブル13[[#This Row],[WEEKNUM関数を調整]]</f>
        <v>2</v>
      </c>
      <c r="K161" s="5">
        <f>テーブル13[[#This Row],[引き算]]+1</f>
        <v>3</v>
      </c>
    </row>
    <row r="162" spans="1:11" hidden="1" x14ac:dyDescent="0.55000000000000004">
      <c r="A162" s="2">
        <v>44699</v>
      </c>
      <c r="B162" t="s">
        <v>16</v>
      </c>
      <c r="C162" t="s">
        <v>17</v>
      </c>
      <c r="D162" s="3">
        <v>3900</v>
      </c>
      <c r="E162">
        <v>4</v>
      </c>
      <c r="F162" s="4">
        <f>テーブル13[[#This Row],[単価]]*テーブル13[[#This Row],[数量]]</f>
        <v>15600</v>
      </c>
      <c r="G162" s="10">
        <f>WEEKNUM(テーブル13[[#This Row],[注文日]],1)-WEEKNUM(DATE(YEAR(テーブル13[[#This Row],[注文日]]),MONTH(テーブル13[[#This Row],[注文日]]),1),1)+1</f>
        <v>3</v>
      </c>
      <c r="H162">
        <f>WEEKNUM(テーブル13[[#This Row],[注文日]],1)</f>
        <v>21</v>
      </c>
      <c r="I162" s="5">
        <f>WEEKNUM(DATE(YEAR(テーブル13[[#This Row],[注文日]]),MONTH(テーブル13[[#This Row],[注文日]]),1),1)</f>
        <v>19</v>
      </c>
      <c r="J162" s="5">
        <f>テーブル13[[#This Row],[WEEKNUM関数]]-テーブル13[[#This Row],[WEEKNUM関数を調整]]</f>
        <v>2</v>
      </c>
      <c r="K162" s="5">
        <f>テーブル13[[#This Row],[引き算]]+1</f>
        <v>3</v>
      </c>
    </row>
    <row r="163" spans="1:11" hidden="1" x14ac:dyDescent="0.55000000000000004">
      <c r="A163" s="2">
        <v>44701</v>
      </c>
      <c r="B163" t="s">
        <v>19</v>
      </c>
      <c r="C163" t="s">
        <v>20</v>
      </c>
      <c r="D163" s="3">
        <v>12100</v>
      </c>
      <c r="E163">
        <v>4</v>
      </c>
      <c r="F163" s="4">
        <f>テーブル13[[#This Row],[単価]]*テーブル13[[#This Row],[数量]]</f>
        <v>48400</v>
      </c>
      <c r="G163" s="10">
        <f>WEEKNUM(テーブル13[[#This Row],[注文日]],1)-WEEKNUM(DATE(YEAR(テーブル13[[#This Row],[注文日]]),MONTH(テーブル13[[#This Row],[注文日]]),1),1)+1</f>
        <v>3</v>
      </c>
      <c r="H163">
        <f>WEEKNUM(テーブル13[[#This Row],[注文日]],1)</f>
        <v>21</v>
      </c>
      <c r="I163" s="5">
        <f>WEEKNUM(DATE(YEAR(テーブル13[[#This Row],[注文日]]),MONTH(テーブル13[[#This Row],[注文日]]),1),1)</f>
        <v>19</v>
      </c>
      <c r="J163" s="5">
        <f>テーブル13[[#This Row],[WEEKNUM関数]]-テーブル13[[#This Row],[WEEKNUM関数を調整]]</f>
        <v>2</v>
      </c>
      <c r="K163" s="5">
        <f>テーブル13[[#This Row],[引き算]]+1</f>
        <v>3</v>
      </c>
    </row>
    <row r="164" spans="1:11" hidden="1" x14ac:dyDescent="0.55000000000000004">
      <c r="A164" s="2">
        <v>44702</v>
      </c>
      <c r="B164" t="s">
        <v>19</v>
      </c>
      <c r="C164" t="s">
        <v>20</v>
      </c>
      <c r="D164" s="3">
        <v>12100</v>
      </c>
      <c r="E164">
        <v>10</v>
      </c>
      <c r="F164" s="4">
        <f>テーブル13[[#This Row],[単価]]*テーブル13[[#This Row],[数量]]</f>
        <v>121000</v>
      </c>
      <c r="G164" s="10">
        <f>WEEKNUM(テーブル13[[#This Row],[注文日]],1)-WEEKNUM(DATE(YEAR(テーブル13[[#This Row],[注文日]]),MONTH(テーブル13[[#This Row],[注文日]]),1),1)+1</f>
        <v>3</v>
      </c>
      <c r="H164">
        <f>WEEKNUM(テーブル13[[#This Row],[注文日]],1)</f>
        <v>21</v>
      </c>
      <c r="I164" s="5">
        <f>WEEKNUM(DATE(YEAR(テーブル13[[#This Row],[注文日]]),MONTH(テーブル13[[#This Row],[注文日]]),1),1)</f>
        <v>19</v>
      </c>
      <c r="J164" s="5">
        <f>テーブル13[[#This Row],[WEEKNUM関数]]-テーブル13[[#This Row],[WEEKNUM関数を調整]]</f>
        <v>2</v>
      </c>
      <c r="K164" s="5">
        <f>テーブル13[[#This Row],[引き算]]+1</f>
        <v>3</v>
      </c>
    </row>
    <row r="165" spans="1:11" hidden="1" x14ac:dyDescent="0.55000000000000004">
      <c r="A165" s="2">
        <v>44702</v>
      </c>
      <c r="B165" t="s">
        <v>19</v>
      </c>
      <c r="C165" t="s">
        <v>20</v>
      </c>
      <c r="D165" s="3">
        <v>12100</v>
      </c>
      <c r="E165">
        <v>7</v>
      </c>
      <c r="F165" s="4">
        <f>テーブル13[[#This Row],[単価]]*テーブル13[[#This Row],[数量]]</f>
        <v>84700</v>
      </c>
      <c r="G165" s="10">
        <f>WEEKNUM(テーブル13[[#This Row],[注文日]],1)-WEEKNUM(DATE(YEAR(テーブル13[[#This Row],[注文日]]),MONTH(テーブル13[[#This Row],[注文日]]),1),1)+1</f>
        <v>3</v>
      </c>
      <c r="H165">
        <f>WEEKNUM(テーブル13[[#This Row],[注文日]],1)</f>
        <v>21</v>
      </c>
      <c r="I165" s="5">
        <f>WEEKNUM(DATE(YEAR(テーブル13[[#This Row],[注文日]]),MONTH(テーブル13[[#This Row],[注文日]]),1),1)</f>
        <v>19</v>
      </c>
      <c r="J165" s="5">
        <f>テーブル13[[#This Row],[WEEKNUM関数]]-テーブル13[[#This Row],[WEEKNUM関数を調整]]</f>
        <v>2</v>
      </c>
      <c r="K165" s="5">
        <f>テーブル13[[#This Row],[引き算]]+1</f>
        <v>3</v>
      </c>
    </row>
    <row r="166" spans="1:11" hidden="1" x14ac:dyDescent="0.55000000000000004">
      <c r="A166" s="2">
        <v>44702</v>
      </c>
      <c r="B166" t="s">
        <v>12</v>
      </c>
      <c r="C166" t="s">
        <v>13</v>
      </c>
      <c r="D166" s="3">
        <v>7150</v>
      </c>
      <c r="E166">
        <v>1</v>
      </c>
      <c r="F166" s="4">
        <f>テーブル13[[#This Row],[単価]]*テーブル13[[#This Row],[数量]]</f>
        <v>7150</v>
      </c>
      <c r="G166" s="10">
        <f>WEEKNUM(テーブル13[[#This Row],[注文日]],1)-WEEKNUM(DATE(YEAR(テーブル13[[#This Row],[注文日]]),MONTH(テーブル13[[#This Row],[注文日]]),1),1)+1</f>
        <v>3</v>
      </c>
      <c r="H166">
        <f>WEEKNUM(テーブル13[[#This Row],[注文日]],1)</f>
        <v>21</v>
      </c>
      <c r="I166" s="5">
        <f>WEEKNUM(DATE(YEAR(テーブル13[[#This Row],[注文日]]),MONTH(テーブル13[[#This Row],[注文日]]),1),1)</f>
        <v>19</v>
      </c>
      <c r="J166" s="5">
        <f>テーブル13[[#This Row],[WEEKNUM関数]]-テーブル13[[#This Row],[WEEKNUM関数を調整]]</f>
        <v>2</v>
      </c>
      <c r="K166" s="5">
        <f>テーブル13[[#This Row],[引き算]]+1</f>
        <v>3</v>
      </c>
    </row>
    <row r="167" spans="1:11" hidden="1" x14ac:dyDescent="0.55000000000000004">
      <c r="A167" s="2">
        <v>44702</v>
      </c>
      <c r="B167" t="s">
        <v>16</v>
      </c>
      <c r="C167" t="s">
        <v>17</v>
      </c>
      <c r="D167" s="3">
        <v>3900</v>
      </c>
      <c r="E167">
        <v>6</v>
      </c>
      <c r="F167" s="4">
        <f>テーブル13[[#This Row],[単価]]*テーブル13[[#This Row],[数量]]</f>
        <v>23400</v>
      </c>
      <c r="G167" s="10">
        <f>WEEKNUM(テーブル13[[#This Row],[注文日]],1)-WEEKNUM(DATE(YEAR(テーブル13[[#This Row],[注文日]]),MONTH(テーブル13[[#This Row],[注文日]]),1),1)+1</f>
        <v>3</v>
      </c>
      <c r="H167">
        <f>WEEKNUM(テーブル13[[#This Row],[注文日]],1)</f>
        <v>21</v>
      </c>
      <c r="I167" s="5">
        <f>WEEKNUM(DATE(YEAR(テーブル13[[#This Row],[注文日]]),MONTH(テーブル13[[#This Row],[注文日]]),1),1)</f>
        <v>19</v>
      </c>
      <c r="J167" s="5">
        <f>テーブル13[[#This Row],[WEEKNUM関数]]-テーブル13[[#This Row],[WEEKNUM関数を調整]]</f>
        <v>2</v>
      </c>
      <c r="K167" s="5">
        <f>テーブル13[[#This Row],[引き算]]+1</f>
        <v>3</v>
      </c>
    </row>
    <row r="168" spans="1:11" hidden="1" x14ac:dyDescent="0.55000000000000004">
      <c r="A168" s="2">
        <v>44703</v>
      </c>
      <c r="B168" t="s">
        <v>9</v>
      </c>
      <c r="C168" t="s">
        <v>10</v>
      </c>
      <c r="D168" s="3">
        <v>7800</v>
      </c>
      <c r="E168">
        <v>9</v>
      </c>
      <c r="F168" s="4">
        <f>テーブル13[[#This Row],[単価]]*テーブル13[[#This Row],[数量]]</f>
        <v>70200</v>
      </c>
      <c r="G168" s="10">
        <f>WEEKNUM(テーブル13[[#This Row],[注文日]],1)-WEEKNUM(DATE(YEAR(テーブル13[[#This Row],[注文日]]),MONTH(テーブル13[[#This Row],[注文日]]),1),1)+1</f>
        <v>4</v>
      </c>
      <c r="H168">
        <f>WEEKNUM(テーブル13[[#This Row],[注文日]],1)</f>
        <v>22</v>
      </c>
      <c r="I168" s="5">
        <f>WEEKNUM(DATE(YEAR(テーブル13[[#This Row],[注文日]]),MONTH(テーブル13[[#This Row],[注文日]]),1),1)</f>
        <v>19</v>
      </c>
      <c r="J168" s="5">
        <f>テーブル13[[#This Row],[WEEKNUM関数]]-テーブル13[[#This Row],[WEEKNUM関数を調整]]</f>
        <v>3</v>
      </c>
      <c r="K168" s="5">
        <f>テーブル13[[#This Row],[引き算]]+1</f>
        <v>4</v>
      </c>
    </row>
    <row r="169" spans="1:11" hidden="1" x14ac:dyDescent="0.55000000000000004">
      <c r="A169" s="2">
        <v>44703</v>
      </c>
      <c r="B169" t="s">
        <v>9</v>
      </c>
      <c r="C169" t="s">
        <v>18</v>
      </c>
      <c r="D169" s="3">
        <v>6800</v>
      </c>
      <c r="E169">
        <v>5</v>
      </c>
      <c r="F169" s="4">
        <f>テーブル13[[#This Row],[単価]]*テーブル13[[#This Row],[数量]]</f>
        <v>34000</v>
      </c>
      <c r="G169" s="10">
        <f>WEEKNUM(テーブル13[[#This Row],[注文日]],1)-WEEKNUM(DATE(YEAR(テーブル13[[#This Row],[注文日]]),MONTH(テーブル13[[#This Row],[注文日]]),1),1)+1</f>
        <v>4</v>
      </c>
      <c r="H169">
        <f>WEEKNUM(テーブル13[[#This Row],[注文日]],1)</f>
        <v>22</v>
      </c>
      <c r="I169" s="5">
        <f>WEEKNUM(DATE(YEAR(テーブル13[[#This Row],[注文日]]),MONTH(テーブル13[[#This Row],[注文日]]),1),1)</f>
        <v>19</v>
      </c>
      <c r="J169" s="5">
        <f>テーブル13[[#This Row],[WEEKNUM関数]]-テーブル13[[#This Row],[WEEKNUM関数を調整]]</f>
        <v>3</v>
      </c>
      <c r="K169" s="5">
        <f>テーブル13[[#This Row],[引き算]]+1</f>
        <v>4</v>
      </c>
    </row>
    <row r="170" spans="1:11" hidden="1" x14ac:dyDescent="0.55000000000000004">
      <c r="A170" s="2">
        <v>44704</v>
      </c>
      <c r="B170" t="s">
        <v>9</v>
      </c>
      <c r="C170" t="s">
        <v>14</v>
      </c>
      <c r="D170" s="3">
        <v>9900</v>
      </c>
      <c r="E170">
        <v>2</v>
      </c>
      <c r="F170" s="4">
        <f>テーブル13[[#This Row],[単価]]*テーブル13[[#This Row],[数量]]</f>
        <v>19800</v>
      </c>
      <c r="G170" s="10">
        <f>WEEKNUM(テーブル13[[#This Row],[注文日]],1)-WEEKNUM(DATE(YEAR(テーブル13[[#This Row],[注文日]]),MONTH(テーブル13[[#This Row],[注文日]]),1),1)+1</f>
        <v>4</v>
      </c>
      <c r="H170">
        <f>WEEKNUM(テーブル13[[#This Row],[注文日]],1)</f>
        <v>22</v>
      </c>
      <c r="I170" s="5">
        <f>WEEKNUM(DATE(YEAR(テーブル13[[#This Row],[注文日]]),MONTH(テーブル13[[#This Row],[注文日]]),1),1)</f>
        <v>19</v>
      </c>
      <c r="J170" s="5">
        <f>テーブル13[[#This Row],[WEEKNUM関数]]-テーブル13[[#This Row],[WEEKNUM関数を調整]]</f>
        <v>3</v>
      </c>
      <c r="K170" s="5">
        <f>テーブル13[[#This Row],[引き算]]+1</f>
        <v>4</v>
      </c>
    </row>
    <row r="171" spans="1:11" hidden="1" x14ac:dyDescent="0.55000000000000004">
      <c r="A171" s="2">
        <v>44705</v>
      </c>
      <c r="B171" t="s">
        <v>19</v>
      </c>
      <c r="C171" t="s">
        <v>20</v>
      </c>
      <c r="D171" s="3">
        <v>12100</v>
      </c>
      <c r="E171">
        <v>5</v>
      </c>
      <c r="F171" s="4">
        <f>テーブル13[[#This Row],[単価]]*テーブル13[[#This Row],[数量]]</f>
        <v>60500</v>
      </c>
      <c r="G171" s="10">
        <f>WEEKNUM(テーブル13[[#This Row],[注文日]],1)-WEEKNUM(DATE(YEAR(テーブル13[[#This Row],[注文日]]),MONTH(テーブル13[[#This Row],[注文日]]),1),1)+1</f>
        <v>4</v>
      </c>
      <c r="H171">
        <f>WEEKNUM(テーブル13[[#This Row],[注文日]],1)</f>
        <v>22</v>
      </c>
      <c r="I171" s="5">
        <f>WEEKNUM(DATE(YEAR(テーブル13[[#This Row],[注文日]]),MONTH(テーブル13[[#This Row],[注文日]]),1),1)</f>
        <v>19</v>
      </c>
      <c r="J171" s="5">
        <f>テーブル13[[#This Row],[WEEKNUM関数]]-テーブル13[[#This Row],[WEEKNUM関数を調整]]</f>
        <v>3</v>
      </c>
      <c r="K171" s="5">
        <f>テーブル13[[#This Row],[引き算]]+1</f>
        <v>4</v>
      </c>
    </row>
    <row r="172" spans="1:11" hidden="1" x14ac:dyDescent="0.55000000000000004">
      <c r="A172" s="2">
        <v>44706</v>
      </c>
      <c r="B172" t="s">
        <v>9</v>
      </c>
      <c r="C172" t="s">
        <v>14</v>
      </c>
      <c r="D172" s="3">
        <v>9900</v>
      </c>
      <c r="E172">
        <v>2</v>
      </c>
      <c r="F172" s="4">
        <f>テーブル13[[#This Row],[単価]]*テーブル13[[#This Row],[数量]]</f>
        <v>19800</v>
      </c>
      <c r="G172" s="10">
        <f>WEEKNUM(テーブル13[[#This Row],[注文日]],1)-WEEKNUM(DATE(YEAR(テーブル13[[#This Row],[注文日]]),MONTH(テーブル13[[#This Row],[注文日]]),1),1)+1</f>
        <v>4</v>
      </c>
      <c r="H172">
        <f>WEEKNUM(テーブル13[[#This Row],[注文日]],1)</f>
        <v>22</v>
      </c>
      <c r="I172" s="5">
        <f>WEEKNUM(DATE(YEAR(テーブル13[[#This Row],[注文日]]),MONTH(テーブル13[[#This Row],[注文日]]),1),1)</f>
        <v>19</v>
      </c>
      <c r="J172" s="5">
        <f>テーブル13[[#This Row],[WEEKNUM関数]]-テーブル13[[#This Row],[WEEKNUM関数を調整]]</f>
        <v>3</v>
      </c>
      <c r="K172" s="5">
        <f>テーブル13[[#This Row],[引き算]]+1</f>
        <v>4</v>
      </c>
    </row>
    <row r="173" spans="1:11" hidden="1" x14ac:dyDescent="0.55000000000000004">
      <c r="A173" s="2">
        <v>44706</v>
      </c>
      <c r="B173" t="s">
        <v>12</v>
      </c>
      <c r="C173" t="s">
        <v>13</v>
      </c>
      <c r="D173" s="3">
        <v>7150</v>
      </c>
      <c r="E173">
        <v>10</v>
      </c>
      <c r="F173" s="4">
        <f>テーブル13[[#This Row],[単価]]*テーブル13[[#This Row],[数量]]</f>
        <v>71500</v>
      </c>
      <c r="G173" s="10">
        <f>WEEKNUM(テーブル13[[#This Row],[注文日]],1)-WEEKNUM(DATE(YEAR(テーブル13[[#This Row],[注文日]]),MONTH(テーブル13[[#This Row],[注文日]]),1),1)+1</f>
        <v>4</v>
      </c>
      <c r="H173">
        <f>WEEKNUM(テーブル13[[#This Row],[注文日]],1)</f>
        <v>22</v>
      </c>
      <c r="I173" s="5">
        <f>WEEKNUM(DATE(YEAR(テーブル13[[#This Row],[注文日]]),MONTH(テーブル13[[#This Row],[注文日]]),1),1)</f>
        <v>19</v>
      </c>
      <c r="J173" s="5">
        <f>テーブル13[[#This Row],[WEEKNUM関数]]-テーブル13[[#This Row],[WEEKNUM関数を調整]]</f>
        <v>3</v>
      </c>
      <c r="K173" s="5">
        <f>テーブル13[[#This Row],[引き算]]+1</f>
        <v>4</v>
      </c>
    </row>
    <row r="174" spans="1:11" hidden="1" x14ac:dyDescent="0.55000000000000004">
      <c r="A174" s="2">
        <v>44706</v>
      </c>
      <c r="B174" t="s">
        <v>9</v>
      </c>
      <c r="C174" t="s">
        <v>18</v>
      </c>
      <c r="D174" s="3">
        <v>6800</v>
      </c>
      <c r="E174">
        <v>8</v>
      </c>
      <c r="F174" s="4">
        <f>テーブル13[[#This Row],[単価]]*テーブル13[[#This Row],[数量]]</f>
        <v>54400</v>
      </c>
      <c r="G174" s="10">
        <f>WEEKNUM(テーブル13[[#This Row],[注文日]],1)-WEEKNUM(DATE(YEAR(テーブル13[[#This Row],[注文日]]),MONTH(テーブル13[[#This Row],[注文日]]),1),1)+1</f>
        <v>4</v>
      </c>
      <c r="H174">
        <f>WEEKNUM(テーブル13[[#This Row],[注文日]],1)</f>
        <v>22</v>
      </c>
      <c r="I174" s="5">
        <f>WEEKNUM(DATE(YEAR(テーブル13[[#This Row],[注文日]]),MONTH(テーブル13[[#This Row],[注文日]]),1),1)</f>
        <v>19</v>
      </c>
      <c r="J174" s="5">
        <f>テーブル13[[#This Row],[WEEKNUM関数]]-テーブル13[[#This Row],[WEEKNUM関数を調整]]</f>
        <v>3</v>
      </c>
      <c r="K174" s="5">
        <f>テーブル13[[#This Row],[引き算]]+1</f>
        <v>4</v>
      </c>
    </row>
    <row r="175" spans="1:11" hidden="1" x14ac:dyDescent="0.55000000000000004">
      <c r="A175" s="2">
        <v>44709</v>
      </c>
      <c r="B175" t="s">
        <v>7</v>
      </c>
      <c r="C175" t="s">
        <v>8</v>
      </c>
      <c r="D175" s="3">
        <v>5500</v>
      </c>
      <c r="E175">
        <v>4</v>
      </c>
      <c r="F175" s="4">
        <f>テーブル13[[#This Row],[単価]]*テーブル13[[#This Row],[数量]]</f>
        <v>22000</v>
      </c>
      <c r="G175" s="10">
        <f>WEEKNUM(テーブル13[[#This Row],[注文日]],1)-WEEKNUM(DATE(YEAR(テーブル13[[#This Row],[注文日]]),MONTH(テーブル13[[#This Row],[注文日]]),1),1)+1</f>
        <v>4</v>
      </c>
      <c r="H175">
        <f>WEEKNUM(テーブル13[[#This Row],[注文日]],1)</f>
        <v>22</v>
      </c>
      <c r="I175" s="5">
        <f>WEEKNUM(DATE(YEAR(テーブル13[[#This Row],[注文日]]),MONTH(テーブル13[[#This Row],[注文日]]),1),1)</f>
        <v>19</v>
      </c>
      <c r="J175" s="5">
        <f>テーブル13[[#This Row],[WEEKNUM関数]]-テーブル13[[#This Row],[WEEKNUM関数を調整]]</f>
        <v>3</v>
      </c>
      <c r="K175" s="5">
        <f>テーブル13[[#This Row],[引き算]]+1</f>
        <v>4</v>
      </c>
    </row>
    <row r="176" spans="1:11" hidden="1" x14ac:dyDescent="0.55000000000000004">
      <c r="A176" s="2">
        <v>44710</v>
      </c>
      <c r="B176" t="s">
        <v>16</v>
      </c>
      <c r="C176" t="s">
        <v>17</v>
      </c>
      <c r="D176" s="3">
        <v>3900</v>
      </c>
      <c r="E176">
        <v>7</v>
      </c>
      <c r="F176" s="4">
        <f>テーブル13[[#This Row],[単価]]*テーブル13[[#This Row],[数量]]</f>
        <v>27300</v>
      </c>
      <c r="G176" s="10">
        <f>WEEKNUM(テーブル13[[#This Row],[注文日]],1)-WEEKNUM(DATE(YEAR(テーブル13[[#This Row],[注文日]]),MONTH(テーブル13[[#This Row],[注文日]]),1),1)+1</f>
        <v>5</v>
      </c>
      <c r="H176">
        <f>WEEKNUM(テーブル13[[#This Row],[注文日]],1)</f>
        <v>23</v>
      </c>
      <c r="I176" s="5">
        <f>WEEKNUM(DATE(YEAR(テーブル13[[#This Row],[注文日]]),MONTH(テーブル13[[#This Row],[注文日]]),1),1)</f>
        <v>19</v>
      </c>
      <c r="J176" s="5">
        <f>テーブル13[[#This Row],[WEEKNUM関数]]-テーブル13[[#This Row],[WEEKNUM関数を調整]]</f>
        <v>4</v>
      </c>
      <c r="K176" s="5">
        <f>テーブル13[[#This Row],[引き算]]+1</f>
        <v>5</v>
      </c>
    </row>
    <row r="177" spans="1:11" hidden="1" x14ac:dyDescent="0.55000000000000004">
      <c r="A177" s="2">
        <v>44711</v>
      </c>
      <c r="B177" t="s">
        <v>7</v>
      </c>
      <c r="C177" t="s">
        <v>8</v>
      </c>
      <c r="D177" s="3">
        <v>5500</v>
      </c>
      <c r="E177">
        <v>2</v>
      </c>
      <c r="F177" s="4">
        <f>テーブル13[[#This Row],[単価]]*テーブル13[[#This Row],[数量]]</f>
        <v>11000</v>
      </c>
      <c r="G177" s="10">
        <f>WEEKNUM(テーブル13[[#This Row],[注文日]],1)-WEEKNUM(DATE(YEAR(テーブル13[[#This Row],[注文日]]),MONTH(テーブル13[[#This Row],[注文日]]),1),1)+1</f>
        <v>5</v>
      </c>
      <c r="H177">
        <f>WEEKNUM(テーブル13[[#This Row],[注文日]],1)</f>
        <v>23</v>
      </c>
      <c r="I177" s="5">
        <f>WEEKNUM(DATE(YEAR(テーブル13[[#This Row],[注文日]]),MONTH(テーブル13[[#This Row],[注文日]]),1),1)</f>
        <v>19</v>
      </c>
      <c r="J177" s="5">
        <f>テーブル13[[#This Row],[WEEKNUM関数]]-テーブル13[[#This Row],[WEEKNUM関数を調整]]</f>
        <v>4</v>
      </c>
      <c r="K177" s="5">
        <f>テーブル13[[#This Row],[引き算]]+1</f>
        <v>5</v>
      </c>
    </row>
    <row r="178" spans="1:11" hidden="1" x14ac:dyDescent="0.55000000000000004">
      <c r="A178" s="2">
        <v>44711</v>
      </c>
      <c r="B178" t="s">
        <v>9</v>
      </c>
      <c r="C178" t="s">
        <v>14</v>
      </c>
      <c r="D178" s="3">
        <v>9900</v>
      </c>
      <c r="E178">
        <v>9</v>
      </c>
      <c r="F178" s="4">
        <f>テーブル13[[#This Row],[単価]]*テーブル13[[#This Row],[数量]]</f>
        <v>89100</v>
      </c>
      <c r="G178" s="10">
        <f>WEEKNUM(テーブル13[[#This Row],[注文日]],1)-WEEKNUM(DATE(YEAR(テーブル13[[#This Row],[注文日]]),MONTH(テーブル13[[#This Row],[注文日]]),1),1)+1</f>
        <v>5</v>
      </c>
      <c r="H178">
        <f>WEEKNUM(テーブル13[[#This Row],[注文日]],1)</f>
        <v>23</v>
      </c>
      <c r="I178" s="5">
        <f>WEEKNUM(DATE(YEAR(テーブル13[[#This Row],[注文日]]),MONTH(テーブル13[[#This Row],[注文日]]),1),1)</f>
        <v>19</v>
      </c>
      <c r="J178" s="5">
        <f>テーブル13[[#This Row],[WEEKNUM関数]]-テーブル13[[#This Row],[WEEKNUM関数を調整]]</f>
        <v>4</v>
      </c>
      <c r="K178" s="5">
        <f>テーブル13[[#This Row],[引き算]]+1</f>
        <v>5</v>
      </c>
    </row>
    <row r="179" spans="1:11" hidden="1" x14ac:dyDescent="0.55000000000000004">
      <c r="A179" s="2">
        <v>44712</v>
      </c>
      <c r="B179" t="s">
        <v>7</v>
      </c>
      <c r="C179" t="s">
        <v>11</v>
      </c>
      <c r="D179" s="3">
        <v>13500</v>
      </c>
      <c r="E179">
        <v>8</v>
      </c>
      <c r="F179" s="4">
        <f>テーブル13[[#This Row],[単価]]*テーブル13[[#This Row],[数量]]</f>
        <v>108000</v>
      </c>
      <c r="G179" s="10">
        <f>WEEKNUM(テーブル13[[#This Row],[注文日]],1)-WEEKNUM(DATE(YEAR(テーブル13[[#This Row],[注文日]]),MONTH(テーブル13[[#This Row],[注文日]]),1),1)+1</f>
        <v>5</v>
      </c>
      <c r="H179">
        <f>WEEKNUM(テーブル13[[#This Row],[注文日]],1)</f>
        <v>23</v>
      </c>
      <c r="I179" s="5">
        <f>WEEKNUM(DATE(YEAR(テーブル13[[#This Row],[注文日]]),MONTH(テーブル13[[#This Row],[注文日]]),1),1)</f>
        <v>19</v>
      </c>
      <c r="J179" s="5">
        <f>テーブル13[[#This Row],[WEEKNUM関数]]-テーブル13[[#This Row],[WEEKNUM関数を調整]]</f>
        <v>4</v>
      </c>
      <c r="K179" s="5">
        <f>テーブル13[[#This Row],[引き算]]+1</f>
        <v>5</v>
      </c>
    </row>
    <row r="180" spans="1:11" hidden="1" x14ac:dyDescent="0.55000000000000004">
      <c r="A180" s="2">
        <v>44713</v>
      </c>
      <c r="B180" t="s">
        <v>19</v>
      </c>
      <c r="C180" t="s">
        <v>20</v>
      </c>
      <c r="D180" s="3">
        <v>12100</v>
      </c>
      <c r="E180">
        <v>4</v>
      </c>
      <c r="F180" s="4">
        <f>テーブル13[[#This Row],[単価]]*テーブル13[[#This Row],[数量]]</f>
        <v>48400</v>
      </c>
      <c r="G180" s="10">
        <f>WEEKNUM(テーブル13[[#This Row],[注文日]],1)-WEEKNUM(DATE(YEAR(テーブル13[[#This Row],[注文日]]),MONTH(テーブル13[[#This Row],[注文日]]),1),1)+1</f>
        <v>1</v>
      </c>
      <c r="H180">
        <f>WEEKNUM(テーブル13[[#This Row],[注文日]],1)</f>
        <v>23</v>
      </c>
      <c r="I180" s="5">
        <f>WEEKNUM(DATE(YEAR(テーブル13[[#This Row],[注文日]]),MONTH(テーブル13[[#This Row],[注文日]]),1),1)</f>
        <v>23</v>
      </c>
      <c r="J180" s="5">
        <f>テーブル13[[#This Row],[WEEKNUM関数]]-テーブル13[[#This Row],[WEEKNUM関数を調整]]</f>
        <v>0</v>
      </c>
      <c r="K180" s="5">
        <f>テーブル13[[#This Row],[引き算]]+1</f>
        <v>1</v>
      </c>
    </row>
    <row r="181" spans="1:11" hidden="1" x14ac:dyDescent="0.55000000000000004">
      <c r="A181" s="2">
        <v>44715</v>
      </c>
      <c r="B181" t="s">
        <v>9</v>
      </c>
      <c r="C181" t="s">
        <v>14</v>
      </c>
      <c r="D181" s="3">
        <v>9900</v>
      </c>
      <c r="E181">
        <v>5</v>
      </c>
      <c r="F181" s="4">
        <f>テーブル13[[#This Row],[単価]]*テーブル13[[#This Row],[数量]]</f>
        <v>49500</v>
      </c>
      <c r="G181" s="10">
        <f>WEEKNUM(テーブル13[[#This Row],[注文日]],1)-WEEKNUM(DATE(YEAR(テーブル13[[#This Row],[注文日]]),MONTH(テーブル13[[#This Row],[注文日]]),1),1)+1</f>
        <v>1</v>
      </c>
      <c r="H181">
        <f>WEEKNUM(テーブル13[[#This Row],[注文日]],1)</f>
        <v>23</v>
      </c>
      <c r="I181" s="5">
        <f>WEEKNUM(DATE(YEAR(テーブル13[[#This Row],[注文日]]),MONTH(テーブル13[[#This Row],[注文日]]),1),1)</f>
        <v>23</v>
      </c>
      <c r="J181" s="5">
        <f>テーブル13[[#This Row],[WEEKNUM関数]]-テーブル13[[#This Row],[WEEKNUM関数を調整]]</f>
        <v>0</v>
      </c>
      <c r="K181" s="5">
        <f>テーブル13[[#This Row],[引き算]]+1</f>
        <v>1</v>
      </c>
    </row>
    <row r="182" spans="1:11" hidden="1" x14ac:dyDescent="0.55000000000000004">
      <c r="A182" s="2">
        <v>44716</v>
      </c>
      <c r="B182" t="s">
        <v>12</v>
      </c>
      <c r="C182" t="s">
        <v>13</v>
      </c>
      <c r="D182" s="3">
        <v>7150</v>
      </c>
      <c r="E182">
        <v>1</v>
      </c>
      <c r="F182" s="4">
        <f>テーブル13[[#This Row],[単価]]*テーブル13[[#This Row],[数量]]</f>
        <v>7150</v>
      </c>
      <c r="G182" s="10">
        <f>WEEKNUM(テーブル13[[#This Row],[注文日]],1)-WEEKNUM(DATE(YEAR(テーブル13[[#This Row],[注文日]]),MONTH(テーブル13[[#This Row],[注文日]]),1),1)+1</f>
        <v>1</v>
      </c>
      <c r="H182">
        <f>WEEKNUM(テーブル13[[#This Row],[注文日]],1)</f>
        <v>23</v>
      </c>
      <c r="I182" s="5">
        <f>WEEKNUM(DATE(YEAR(テーブル13[[#This Row],[注文日]]),MONTH(テーブル13[[#This Row],[注文日]]),1),1)</f>
        <v>23</v>
      </c>
      <c r="J182" s="5">
        <f>テーブル13[[#This Row],[WEEKNUM関数]]-テーブル13[[#This Row],[WEEKNUM関数を調整]]</f>
        <v>0</v>
      </c>
      <c r="K182" s="5">
        <f>テーブル13[[#This Row],[引き算]]+1</f>
        <v>1</v>
      </c>
    </row>
    <row r="183" spans="1:11" hidden="1" x14ac:dyDescent="0.55000000000000004">
      <c r="A183" s="2">
        <v>44717</v>
      </c>
      <c r="B183" t="s">
        <v>7</v>
      </c>
      <c r="C183" t="s">
        <v>11</v>
      </c>
      <c r="D183" s="3">
        <v>13500</v>
      </c>
      <c r="E183">
        <v>8</v>
      </c>
      <c r="F183" s="4">
        <f>テーブル13[[#This Row],[単価]]*テーブル13[[#This Row],[数量]]</f>
        <v>108000</v>
      </c>
      <c r="G183" s="10">
        <f>WEEKNUM(テーブル13[[#This Row],[注文日]],1)-WEEKNUM(DATE(YEAR(テーブル13[[#This Row],[注文日]]),MONTH(テーブル13[[#This Row],[注文日]]),1),1)+1</f>
        <v>2</v>
      </c>
      <c r="H183">
        <f>WEEKNUM(テーブル13[[#This Row],[注文日]],1)</f>
        <v>24</v>
      </c>
      <c r="I183" s="5">
        <f>WEEKNUM(DATE(YEAR(テーブル13[[#This Row],[注文日]]),MONTH(テーブル13[[#This Row],[注文日]]),1),1)</f>
        <v>23</v>
      </c>
      <c r="J183" s="5">
        <f>テーブル13[[#This Row],[WEEKNUM関数]]-テーブル13[[#This Row],[WEEKNUM関数を調整]]</f>
        <v>1</v>
      </c>
      <c r="K183" s="5">
        <f>テーブル13[[#This Row],[引き算]]+1</f>
        <v>2</v>
      </c>
    </row>
    <row r="184" spans="1:11" hidden="1" x14ac:dyDescent="0.55000000000000004">
      <c r="A184" s="2">
        <v>44717</v>
      </c>
      <c r="B184" t="s">
        <v>9</v>
      </c>
      <c r="C184" t="s">
        <v>10</v>
      </c>
      <c r="D184" s="3">
        <v>7800</v>
      </c>
      <c r="E184">
        <v>7</v>
      </c>
      <c r="F184" s="4">
        <f>テーブル13[[#This Row],[単価]]*テーブル13[[#This Row],[数量]]</f>
        <v>54600</v>
      </c>
      <c r="G184" s="10">
        <f>WEEKNUM(テーブル13[[#This Row],[注文日]],1)-WEEKNUM(DATE(YEAR(テーブル13[[#This Row],[注文日]]),MONTH(テーブル13[[#This Row],[注文日]]),1),1)+1</f>
        <v>2</v>
      </c>
      <c r="H184">
        <f>WEEKNUM(テーブル13[[#This Row],[注文日]],1)</f>
        <v>24</v>
      </c>
      <c r="I184" s="5">
        <f>WEEKNUM(DATE(YEAR(テーブル13[[#This Row],[注文日]]),MONTH(テーブル13[[#This Row],[注文日]]),1),1)</f>
        <v>23</v>
      </c>
      <c r="J184" s="5">
        <f>テーブル13[[#This Row],[WEEKNUM関数]]-テーブル13[[#This Row],[WEEKNUM関数を調整]]</f>
        <v>1</v>
      </c>
      <c r="K184" s="5">
        <f>テーブル13[[#This Row],[引き算]]+1</f>
        <v>2</v>
      </c>
    </row>
    <row r="185" spans="1:11" hidden="1" x14ac:dyDescent="0.55000000000000004">
      <c r="A185" s="2">
        <v>44718</v>
      </c>
      <c r="B185" t="s">
        <v>7</v>
      </c>
      <c r="C185" t="s">
        <v>8</v>
      </c>
      <c r="D185" s="3">
        <v>5500</v>
      </c>
      <c r="E185">
        <v>3</v>
      </c>
      <c r="F185" s="4">
        <f>テーブル13[[#This Row],[単価]]*テーブル13[[#This Row],[数量]]</f>
        <v>16500</v>
      </c>
      <c r="G185" s="10">
        <f>WEEKNUM(テーブル13[[#This Row],[注文日]],1)-WEEKNUM(DATE(YEAR(テーブル13[[#This Row],[注文日]]),MONTH(テーブル13[[#This Row],[注文日]]),1),1)+1</f>
        <v>2</v>
      </c>
      <c r="H185">
        <f>WEEKNUM(テーブル13[[#This Row],[注文日]],1)</f>
        <v>24</v>
      </c>
      <c r="I185" s="5">
        <f>WEEKNUM(DATE(YEAR(テーブル13[[#This Row],[注文日]]),MONTH(テーブル13[[#This Row],[注文日]]),1),1)</f>
        <v>23</v>
      </c>
      <c r="J185" s="5">
        <f>テーブル13[[#This Row],[WEEKNUM関数]]-テーブル13[[#This Row],[WEEKNUM関数を調整]]</f>
        <v>1</v>
      </c>
      <c r="K185" s="5">
        <f>テーブル13[[#This Row],[引き算]]+1</f>
        <v>2</v>
      </c>
    </row>
    <row r="186" spans="1:11" hidden="1" x14ac:dyDescent="0.55000000000000004">
      <c r="A186" s="2">
        <v>44718</v>
      </c>
      <c r="B186" t="s">
        <v>9</v>
      </c>
      <c r="C186" t="s">
        <v>18</v>
      </c>
      <c r="D186" s="3">
        <v>6800</v>
      </c>
      <c r="E186">
        <v>8</v>
      </c>
      <c r="F186" s="4">
        <f>テーブル13[[#This Row],[単価]]*テーブル13[[#This Row],[数量]]</f>
        <v>54400</v>
      </c>
      <c r="G186" s="10">
        <f>WEEKNUM(テーブル13[[#This Row],[注文日]],1)-WEEKNUM(DATE(YEAR(テーブル13[[#This Row],[注文日]]),MONTH(テーブル13[[#This Row],[注文日]]),1),1)+1</f>
        <v>2</v>
      </c>
      <c r="H186">
        <f>WEEKNUM(テーブル13[[#This Row],[注文日]],1)</f>
        <v>24</v>
      </c>
      <c r="I186" s="5">
        <f>WEEKNUM(DATE(YEAR(テーブル13[[#This Row],[注文日]]),MONTH(テーブル13[[#This Row],[注文日]]),1),1)</f>
        <v>23</v>
      </c>
      <c r="J186" s="5">
        <f>テーブル13[[#This Row],[WEEKNUM関数]]-テーブル13[[#This Row],[WEEKNUM関数を調整]]</f>
        <v>1</v>
      </c>
      <c r="K186" s="5">
        <f>テーブル13[[#This Row],[引き算]]+1</f>
        <v>2</v>
      </c>
    </row>
    <row r="187" spans="1:11" hidden="1" x14ac:dyDescent="0.55000000000000004">
      <c r="A187" s="2">
        <v>44719</v>
      </c>
      <c r="B187" t="s">
        <v>12</v>
      </c>
      <c r="C187" t="s">
        <v>13</v>
      </c>
      <c r="D187" s="3">
        <v>7150</v>
      </c>
      <c r="E187">
        <v>10</v>
      </c>
      <c r="F187" s="4">
        <f>テーブル13[[#This Row],[単価]]*テーブル13[[#This Row],[数量]]</f>
        <v>71500</v>
      </c>
      <c r="G187" s="10">
        <f>WEEKNUM(テーブル13[[#This Row],[注文日]],1)-WEEKNUM(DATE(YEAR(テーブル13[[#This Row],[注文日]]),MONTH(テーブル13[[#This Row],[注文日]]),1),1)+1</f>
        <v>2</v>
      </c>
      <c r="H187">
        <f>WEEKNUM(テーブル13[[#This Row],[注文日]],1)</f>
        <v>24</v>
      </c>
      <c r="I187" s="5">
        <f>WEEKNUM(DATE(YEAR(テーブル13[[#This Row],[注文日]]),MONTH(テーブル13[[#This Row],[注文日]]),1),1)</f>
        <v>23</v>
      </c>
      <c r="J187" s="5">
        <f>テーブル13[[#This Row],[WEEKNUM関数]]-テーブル13[[#This Row],[WEEKNUM関数を調整]]</f>
        <v>1</v>
      </c>
      <c r="K187" s="5">
        <f>テーブル13[[#This Row],[引き算]]+1</f>
        <v>2</v>
      </c>
    </row>
    <row r="188" spans="1:11" hidden="1" x14ac:dyDescent="0.55000000000000004">
      <c r="A188" s="2">
        <v>44721</v>
      </c>
      <c r="B188" t="s">
        <v>9</v>
      </c>
      <c r="C188" t="s">
        <v>10</v>
      </c>
      <c r="D188" s="3">
        <v>7800</v>
      </c>
      <c r="E188">
        <v>5</v>
      </c>
      <c r="F188" s="4">
        <f>テーブル13[[#This Row],[単価]]*テーブル13[[#This Row],[数量]]</f>
        <v>39000</v>
      </c>
      <c r="G188" s="10">
        <f>WEEKNUM(テーブル13[[#This Row],[注文日]],1)-WEEKNUM(DATE(YEAR(テーブル13[[#This Row],[注文日]]),MONTH(テーブル13[[#This Row],[注文日]]),1),1)+1</f>
        <v>2</v>
      </c>
      <c r="H188">
        <f>WEEKNUM(テーブル13[[#This Row],[注文日]],1)</f>
        <v>24</v>
      </c>
      <c r="I188" s="5">
        <f>WEEKNUM(DATE(YEAR(テーブル13[[#This Row],[注文日]]),MONTH(テーブル13[[#This Row],[注文日]]),1),1)</f>
        <v>23</v>
      </c>
      <c r="J188" s="5">
        <f>テーブル13[[#This Row],[WEEKNUM関数]]-テーブル13[[#This Row],[WEEKNUM関数を調整]]</f>
        <v>1</v>
      </c>
      <c r="K188" s="5">
        <f>テーブル13[[#This Row],[引き算]]+1</f>
        <v>2</v>
      </c>
    </row>
    <row r="189" spans="1:11" hidden="1" x14ac:dyDescent="0.55000000000000004">
      <c r="A189" s="2">
        <v>44722</v>
      </c>
      <c r="B189" t="s">
        <v>12</v>
      </c>
      <c r="C189" t="s">
        <v>13</v>
      </c>
      <c r="D189" s="3">
        <v>7150</v>
      </c>
      <c r="E189">
        <v>1</v>
      </c>
      <c r="F189" s="4">
        <f>テーブル13[[#This Row],[単価]]*テーブル13[[#This Row],[数量]]</f>
        <v>7150</v>
      </c>
      <c r="G189" s="10">
        <f>WEEKNUM(テーブル13[[#This Row],[注文日]],1)-WEEKNUM(DATE(YEAR(テーブル13[[#This Row],[注文日]]),MONTH(テーブル13[[#This Row],[注文日]]),1),1)+1</f>
        <v>2</v>
      </c>
      <c r="H189">
        <f>WEEKNUM(テーブル13[[#This Row],[注文日]],1)</f>
        <v>24</v>
      </c>
      <c r="I189" s="5">
        <f>WEEKNUM(DATE(YEAR(テーブル13[[#This Row],[注文日]]),MONTH(テーブル13[[#This Row],[注文日]]),1),1)</f>
        <v>23</v>
      </c>
      <c r="J189" s="5">
        <f>テーブル13[[#This Row],[WEEKNUM関数]]-テーブル13[[#This Row],[WEEKNUM関数を調整]]</f>
        <v>1</v>
      </c>
      <c r="K189" s="5">
        <f>テーブル13[[#This Row],[引き算]]+1</f>
        <v>2</v>
      </c>
    </row>
    <row r="190" spans="1:11" hidden="1" x14ac:dyDescent="0.55000000000000004">
      <c r="A190" s="2">
        <v>44722</v>
      </c>
      <c r="B190" t="s">
        <v>9</v>
      </c>
      <c r="C190" t="s">
        <v>14</v>
      </c>
      <c r="D190" s="3">
        <v>9900</v>
      </c>
      <c r="E190">
        <v>4</v>
      </c>
      <c r="F190" s="4">
        <f>テーブル13[[#This Row],[単価]]*テーブル13[[#This Row],[数量]]</f>
        <v>39600</v>
      </c>
      <c r="G190" s="10">
        <f>WEEKNUM(テーブル13[[#This Row],[注文日]],1)-WEEKNUM(DATE(YEAR(テーブル13[[#This Row],[注文日]]),MONTH(テーブル13[[#This Row],[注文日]]),1),1)+1</f>
        <v>2</v>
      </c>
      <c r="H190">
        <f>WEEKNUM(テーブル13[[#This Row],[注文日]],1)</f>
        <v>24</v>
      </c>
      <c r="I190" s="5">
        <f>WEEKNUM(DATE(YEAR(テーブル13[[#This Row],[注文日]]),MONTH(テーブル13[[#This Row],[注文日]]),1),1)</f>
        <v>23</v>
      </c>
      <c r="J190" s="5">
        <f>テーブル13[[#This Row],[WEEKNUM関数]]-テーブル13[[#This Row],[WEEKNUM関数を調整]]</f>
        <v>1</v>
      </c>
      <c r="K190" s="5">
        <f>テーブル13[[#This Row],[引き算]]+1</f>
        <v>2</v>
      </c>
    </row>
    <row r="191" spans="1:11" hidden="1" x14ac:dyDescent="0.55000000000000004">
      <c r="A191" s="2">
        <v>44723</v>
      </c>
      <c r="B191" t="s">
        <v>9</v>
      </c>
      <c r="C191" t="s">
        <v>18</v>
      </c>
      <c r="D191" s="3">
        <v>6800</v>
      </c>
      <c r="E191">
        <v>4</v>
      </c>
      <c r="F191" s="4">
        <f>テーブル13[[#This Row],[単価]]*テーブル13[[#This Row],[数量]]</f>
        <v>27200</v>
      </c>
      <c r="G191" s="10">
        <f>WEEKNUM(テーブル13[[#This Row],[注文日]],1)-WEEKNUM(DATE(YEAR(テーブル13[[#This Row],[注文日]]),MONTH(テーブル13[[#This Row],[注文日]]),1),1)+1</f>
        <v>2</v>
      </c>
      <c r="H191">
        <f>WEEKNUM(テーブル13[[#This Row],[注文日]],1)</f>
        <v>24</v>
      </c>
      <c r="I191" s="5">
        <f>WEEKNUM(DATE(YEAR(テーブル13[[#This Row],[注文日]]),MONTH(テーブル13[[#This Row],[注文日]]),1),1)</f>
        <v>23</v>
      </c>
      <c r="J191" s="5">
        <f>テーブル13[[#This Row],[WEEKNUM関数]]-テーブル13[[#This Row],[WEEKNUM関数を調整]]</f>
        <v>1</v>
      </c>
      <c r="K191" s="5">
        <f>テーブル13[[#This Row],[引き算]]+1</f>
        <v>2</v>
      </c>
    </row>
    <row r="192" spans="1:11" hidden="1" x14ac:dyDescent="0.55000000000000004">
      <c r="A192" s="2">
        <v>44723</v>
      </c>
      <c r="B192" t="s">
        <v>7</v>
      </c>
      <c r="C192" t="s">
        <v>11</v>
      </c>
      <c r="D192" s="3">
        <v>13500</v>
      </c>
      <c r="E192">
        <v>2</v>
      </c>
      <c r="F192" s="4">
        <f>テーブル13[[#This Row],[単価]]*テーブル13[[#This Row],[数量]]</f>
        <v>27000</v>
      </c>
      <c r="G192" s="10">
        <f>WEEKNUM(テーブル13[[#This Row],[注文日]],1)-WEEKNUM(DATE(YEAR(テーブル13[[#This Row],[注文日]]),MONTH(テーブル13[[#This Row],[注文日]]),1),1)+1</f>
        <v>2</v>
      </c>
      <c r="H192">
        <f>WEEKNUM(テーブル13[[#This Row],[注文日]],1)</f>
        <v>24</v>
      </c>
      <c r="I192" s="5">
        <f>WEEKNUM(DATE(YEAR(テーブル13[[#This Row],[注文日]]),MONTH(テーブル13[[#This Row],[注文日]]),1),1)</f>
        <v>23</v>
      </c>
      <c r="J192" s="5">
        <f>テーブル13[[#This Row],[WEEKNUM関数]]-テーブル13[[#This Row],[WEEKNUM関数を調整]]</f>
        <v>1</v>
      </c>
      <c r="K192" s="5">
        <f>テーブル13[[#This Row],[引き算]]+1</f>
        <v>2</v>
      </c>
    </row>
    <row r="193" spans="1:11" hidden="1" x14ac:dyDescent="0.55000000000000004">
      <c r="A193" s="2">
        <v>44723</v>
      </c>
      <c r="B193" t="s">
        <v>19</v>
      </c>
      <c r="C193" t="s">
        <v>20</v>
      </c>
      <c r="D193" s="3">
        <v>12100</v>
      </c>
      <c r="E193">
        <v>9</v>
      </c>
      <c r="F193" s="4">
        <f>テーブル13[[#This Row],[単価]]*テーブル13[[#This Row],[数量]]</f>
        <v>108900</v>
      </c>
      <c r="G193" s="10">
        <f>WEEKNUM(テーブル13[[#This Row],[注文日]],1)-WEEKNUM(DATE(YEAR(テーブル13[[#This Row],[注文日]]),MONTH(テーブル13[[#This Row],[注文日]]),1),1)+1</f>
        <v>2</v>
      </c>
      <c r="H193">
        <f>WEEKNUM(テーブル13[[#This Row],[注文日]],1)</f>
        <v>24</v>
      </c>
      <c r="I193" s="5">
        <f>WEEKNUM(DATE(YEAR(テーブル13[[#This Row],[注文日]]),MONTH(テーブル13[[#This Row],[注文日]]),1),1)</f>
        <v>23</v>
      </c>
      <c r="J193" s="5">
        <f>テーブル13[[#This Row],[WEEKNUM関数]]-テーブル13[[#This Row],[WEEKNUM関数を調整]]</f>
        <v>1</v>
      </c>
      <c r="K193" s="5">
        <f>テーブル13[[#This Row],[引き算]]+1</f>
        <v>2</v>
      </c>
    </row>
    <row r="194" spans="1:11" hidden="1" x14ac:dyDescent="0.55000000000000004">
      <c r="A194" s="2">
        <v>44724</v>
      </c>
      <c r="B194" t="s">
        <v>9</v>
      </c>
      <c r="C194" t="s">
        <v>10</v>
      </c>
      <c r="D194" s="3">
        <v>7800</v>
      </c>
      <c r="E194">
        <v>1</v>
      </c>
      <c r="F194" s="4">
        <f>テーブル13[[#This Row],[単価]]*テーブル13[[#This Row],[数量]]</f>
        <v>7800</v>
      </c>
      <c r="G194" s="10">
        <f>WEEKNUM(テーブル13[[#This Row],[注文日]],1)-WEEKNUM(DATE(YEAR(テーブル13[[#This Row],[注文日]]),MONTH(テーブル13[[#This Row],[注文日]]),1),1)+1</f>
        <v>3</v>
      </c>
      <c r="H194">
        <f>WEEKNUM(テーブル13[[#This Row],[注文日]],1)</f>
        <v>25</v>
      </c>
      <c r="I194" s="5">
        <f>WEEKNUM(DATE(YEAR(テーブル13[[#This Row],[注文日]]),MONTH(テーブル13[[#This Row],[注文日]]),1),1)</f>
        <v>23</v>
      </c>
      <c r="J194" s="5">
        <f>テーブル13[[#This Row],[WEEKNUM関数]]-テーブル13[[#This Row],[WEEKNUM関数を調整]]</f>
        <v>2</v>
      </c>
      <c r="K194" s="5">
        <f>テーブル13[[#This Row],[引き算]]+1</f>
        <v>3</v>
      </c>
    </row>
    <row r="195" spans="1:11" hidden="1" x14ac:dyDescent="0.55000000000000004">
      <c r="A195" s="2">
        <v>44725</v>
      </c>
      <c r="B195" t="s">
        <v>12</v>
      </c>
      <c r="C195" t="s">
        <v>13</v>
      </c>
      <c r="D195" s="3">
        <v>7150</v>
      </c>
      <c r="E195">
        <v>5</v>
      </c>
      <c r="F195" s="4">
        <f>テーブル13[[#This Row],[単価]]*テーブル13[[#This Row],[数量]]</f>
        <v>35750</v>
      </c>
      <c r="G195" s="10">
        <f>WEEKNUM(テーブル13[[#This Row],[注文日]],1)-WEEKNUM(DATE(YEAR(テーブル13[[#This Row],[注文日]]),MONTH(テーブル13[[#This Row],[注文日]]),1),1)+1</f>
        <v>3</v>
      </c>
      <c r="H195">
        <f>WEEKNUM(テーブル13[[#This Row],[注文日]],1)</f>
        <v>25</v>
      </c>
      <c r="I195" s="5">
        <f>WEEKNUM(DATE(YEAR(テーブル13[[#This Row],[注文日]]),MONTH(テーブル13[[#This Row],[注文日]]),1),1)</f>
        <v>23</v>
      </c>
      <c r="J195" s="5">
        <f>テーブル13[[#This Row],[WEEKNUM関数]]-テーブル13[[#This Row],[WEEKNUM関数を調整]]</f>
        <v>2</v>
      </c>
      <c r="K195" s="5">
        <f>テーブル13[[#This Row],[引き算]]+1</f>
        <v>3</v>
      </c>
    </row>
    <row r="196" spans="1:11" hidden="1" x14ac:dyDescent="0.55000000000000004">
      <c r="A196" s="2">
        <v>44725</v>
      </c>
      <c r="B196" t="s">
        <v>12</v>
      </c>
      <c r="C196" t="s">
        <v>13</v>
      </c>
      <c r="D196" s="3">
        <v>7150</v>
      </c>
      <c r="E196">
        <v>5</v>
      </c>
      <c r="F196" s="4">
        <f>テーブル13[[#This Row],[単価]]*テーブル13[[#This Row],[数量]]</f>
        <v>35750</v>
      </c>
      <c r="G196" s="10">
        <f>WEEKNUM(テーブル13[[#This Row],[注文日]],1)-WEEKNUM(DATE(YEAR(テーブル13[[#This Row],[注文日]]),MONTH(テーブル13[[#This Row],[注文日]]),1),1)+1</f>
        <v>3</v>
      </c>
      <c r="H196">
        <f>WEEKNUM(テーブル13[[#This Row],[注文日]],1)</f>
        <v>25</v>
      </c>
      <c r="I196" s="5">
        <f>WEEKNUM(DATE(YEAR(テーブル13[[#This Row],[注文日]]),MONTH(テーブル13[[#This Row],[注文日]]),1),1)</f>
        <v>23</v>
      </c>
      <c r="J196" s="5">
        <f>テーブル13[[#This Row],[WEEKNUM関数]]-テーブル13[[#This Row],[WEEKNUM関数を調整]]</f>
        <v>2</v>
      </c>
      <c r="K196" s="5">
        <f>テーブル13[[#This Row],[引き算]]+1</f>
        <v>3</v>
      </c>
    </row>
    <row r="197" spans="1:11" hidden="1" x14ac:dyDescent="0.55000000000000004">
      <c r="A197" s="2">
        <v>44726</v>
      </c>
      <c r="B197" t="s">
        <v>9</v>
      </c>
      <c r="C197" t="s">
        <v>10</v>
      </c>
      <c r="D197" s="3">
        <v>7800</v>
      </c>
      <c r="E197">
        <v>5</v>
      </c>
      <c r="F197" s="4">
        <f>テーブル13[[#This Row],[単価]]*テーブル13[[#This Row],[数量]]</f>
        <v>39000</v>
      </c>
      <c r="G197" s="10">
        <f>WEEKNUM(テーブル13[[#This Row],[注文日]],1)-WEEKNUM(DATE(YEAR(テーブル13[[#This Row],[注文日]]),MONTH(テーブル13[[#This Row],[注文日]]),1),1)+1</f>
        <v>3</v>
      </c>
      <c r="H197">
        <f>WEEKNUM(テーブル13[[#This Row],[注文日]],1)</f>
        <v>25</v>
      </c>
      <c r="I197" s="5">
        <f>WEEKNUM(DATE(YEAR(テーブル13[[#This Row],[注文日]]),MONTH(テーブル13[[#This Row],[注文日]]),1),1)</f>
        <v>23</v>
      </c>
      <c r="J197" s="5">
        <f>テーブル13[[#This Row],[WEEKNUM関数]]-テーブル13[[#This Row],[WEEKNUM関数を調整]]</f>
        <v>2</v>
      </c>
      <c r="K197" s="5">
        <f>テーブル13[[#This Row],[引き算]]+1</f>
        <v>3</v>
      </c>
    </row>
    <row r="198" spans="1:11" hidden="1" x14ac:dyDescent="0.55000000000000004">
      <c r="A198" s="2">
        <v>44726</v>
      </c>
      <c r="B198" t="s">
        <v>7</v>
      </c>
      <c r="C198" t="s">
        <v>8</v>
      </c>
      <c r="D198" s="3">
        <v>5500</v>
      </c>
      <c r="E198">
        <v>5</v>
      </c>
      <c r="F198" s="4">
        <f>テーブル13[[#This Row],[単価]]*テーブル13[[#This Row],[数量]]</f>
        <v>27500</v>
      </c>
      <c r="G198" s="10">
        <f>WEEKNUM(テーブル13[[#This Row],[注文日]],1)-WEEKNUM(DATE(YEAR(テーブル13[[#This Row],[注文日]]),MONTH(テーブル13[[#This Row],[注文日]]),1),1)+1</f>
        <v>3</v>
      </c>
      <c r="H198">
        <f>WEEKNUM(テーブル13[[#This Row],[注文日]],1)</f>
        <v>25</v>
      </c>
      <c r="I198" s="5">
        <f>WEEKNUM(DATE(YEAR(テーブル13[[#This Row],[注文日]]),MONTH(テーブル13[[#This Row],[注文日]]),1),1)</f>
        <v>23</v>
      </c>
      <c r="J198" s="5">
        <f>テーブル13[[#This Row],[WEEKNUM関数]]-テーブル13[[#This Row],[WEEKNUM関数を調整]]</f>
        <v>2</v>
      </c>
      <c r="K198" s="5">
        <f>テーブル13[[#This Row],[引き算]]+1</f>
        <v>3</v>
      </c>
    </row>
    <row r="199" spans="1:11" hidden="1" x14ac:dyDescent="0.55000000000000004">
      <c r="A199" s="2">
        <v>44726</v>
      </c>
      <c r="B199" t="s">
        <v>9</v>
      </c>
      <c r="C199" t="s">
        <v>18</v>
      </c>
      <c r="D199" s="3">
        <v>6800</v>
      </c>
      <c r="E199">
        <v>1</v>
      </c>
      <c r="F199" s="4">
        <f>テーブル13[[#This Row],[単価]]*テーブル13[[#This Row],[数量]]</f>
        <v>6800</v>
      </c>
      <c r="G199" s="10">
        <f>WEEKNUM(テーブル13[[#This Row],[注文日]],1)-WEEKNUM(DATE(YEAR(テーブル13[[#This Row],[注文日]]),MONTH(テーブル13[[#This Row],[注文日]]),1),1)+1</f>
        <v>3</v>
      </c>
      <c r="H199">
        <f>WEEKNUM(テーブル13[[#This Row],[注文日]],1)</f>
        <v>25</v>
      </c>
      <c r="I199" s="5">
        <f>WEEKNUM(DATE(YEAR(テーブル13[[#This Row],[注文日]]),MONTH(テーブル13[[#This Row],[注文日]]),1),1)</f>
        <v>23</v>
      </c>
      <c r="J199" s="5">
        <f>テーブル13[[#This Row],[WEEKNUM関数]]-テーブル13[[#This Row],[WEEKNUM関数を調整]]</f>
        <v>2</v>
      </c>
      <c r="K199" s="5">
        <f>テーブル13[[#This Row],[引き算]]+1</f>
        <v>3</v>
      </c>
    </row>
    <row r="200" spans="1:11" hidden="1" x14ac:dyDescent="0.55000000000000004">
      <c r="A200" s="2">
        <v>44729</v>
      </c>
      <c r="B200" t="s">
        <v>16</v>
      </c>
      <c r="C200" t="s">
        <v>17</v>
      </c>
      <c r="D200" s="3">
        <v>3900</v>
      </c>
      <c r="E200">
        <v>9</v>
      </c>
      <c r="F200" s="4">
        <f>テーブル13[[#This Row],[単価]]*テーブル13[[#This Row],[数量]]</f>
        <v>35100</v>
      </c>
      <c r="G200" s="10">
        <f>WEEKNUM(テーブル13[[#This Row],[注文日]],1)-WEEKNUM(DATE(YEAR(テーブル13[[#This Row],[注文日]]),MONTH(テーブル13[[#This Row],[注文日]]),1),1)+1</f>
        <v>3</v>
      </c>
      <c r="H200">
        <f>WEEKNUM(テーブル13[[#This Row],[注文日]],1)</f>
        <v>25</v>
      </c>
      <c r="I200" s="5">
        <f>WEEKNUM(DATE(YEAR(テーブル13[[#This Row],[注文日]]),MONTH(テーブル13[[#This Row],[注文日]]),1),1)</f>
        <v>23</v>
      </c>
      <c r="J200" s="5">
        <f>テーブル13[[#This Row],[WEEKNUM関数]]-テーブル13[[#This Row],[WEEKNUM関数を調整]]</f>
        <v>2</v>
      </c>
      <c r="K200" s="5">
        <f>テーブル13[[#This Row],[引き算]]+1</f>
        <v>3</v>
      </c>
    </row>
    <row r="201" spans="1:11" hidden="1" x14ac:dyDescent="0.55000000000000004">
      <c r="A201" s="2">
        <v>44729</v>
      </c>
      <c r="B201" t="s">
        <v>9</v>
      </c>
      <c r="C201" t="s">
        <v>14</v>
      </c>
      <c r="D201" s="3">
        <v>9900</v>
      </c>
      <c r="E201">
        <v>3</v>
      </c>
      <c r="F201" s="4">
        <f>テーブル13[[#This Row],[単価]]*テーブル13[[#This Row],[数量]]</f>
        <v>29700</v>
      </c>
      <c r="G201" s="10">
        <f>WEEKNUM(テーブル13[[#This Row],[注文日]],1)-WEEKNUM(DATE(YEAR(テーブル13[[#This Row],[注文日]]),MONTH(テーブル13[[#This Row],[注文日]]),1),1)+1</f>
        <v>3</v>
      </c>
      <c r="H201">
        <f>WEEKNUM(テーブル13[[#This Row],[注文日]],1)</f>
        <v>25</v>
      </c>
      <c r="I201" s="5">
        <f>WEEKNUM(DATE(YEAR(テーブル13[[#This Row],[注文日]]),MONTH(テーブル13[[#This Row],[注文日]]),1),1)</f>
        <v>23</v>
      </c>
      <c r="J201" s="5">
        <f>テーブル13[[#This Row],[WEEKNUM関数]]-テーブル13[[#This Row],[WEEKNUM関数を調整]]</f>
        <v>2</v>
      </c>
      <c r="K201" s="5">
        <f>テーブル13[[#This Row],[引き算]]+1</f>
        <v>3</v>
      </c>
    </row>
    <row r="202" spans="1:11" hidden="1" x14ac:dyDescent="0.55000000000000004">
      <c r="A202" s="2">
        <v>44729</v>
      </c>
      <c r="B202" t="s">
        <v>12</v>
      </c>
      <c r="C202" t="s">
        <v>13</v>
      </c>
      <c r="D202" s="3">
        <v>7150</v>
      </c>
      <c r="E202">
        <v>3</v>
      </c>
      <c r="F202" s="4">
        <f>テーブル13[[#This Row],[単価]]*テーブル13[[#This Row],[数量]]</f>
        <v>21450</v>
      </c>
      <c r="G202" s="10">
        <f>WEEKNUM(テーブル13[[#This Row],[注文日]],1)-WEEKNUM(DATE(YEAR(テーブル13[[#This Row],[注文日]]),MONTH(テーブル13[[#This Row],[注文日]]),1),1)+1</f>
        <v>3</v>
      </c>
      <c r="H202">
        <f>WEEKNUM(テーブル13[[#This Row],[注文日]],1)</f>
        <v>25</v>
      </c>
      <c r="I202" s="5">
        <f>WEEKNUM(DATE(YEAR(テーブル13[[#This Row],[注文日]]),MONTH(テーブル13[[#This Row],[注文日]]),1),1)</f>
        <v>23</v>
      </c>
      <c r="J202" s="5">
        <f>テーブル13[[#This Row],[WEEKNUM関数]]-テーブル13[[#This Row],[WEEKNUM関数を調整]]</f>
        <v>2</v>
      </c>
      <c r="K202" s="5">
        <f>テーブル13[[#This Row],[引き算]]+1</f>
        <v>3</v>
      </c>
    </row>
    <row r="203" spans="1:11" hidden="1" x14ac:dyDescent="0.55000000000000004">
      <c r="A203" s="2">
        <v>44730</v>
      </c>
      <c r="B203" t="s">
        <v>19</v>
      </c>
      <c r="C203" t="s">
        <v>20</v>
      </c>
      <c r="D203" s="3">
        <v>12100</v>
      </c>
      <c r="E203">
        <v>7</v>
      </c>
      <c r="F203" s="4">
        <f>テーブル13[[#This Row],[単価]]*テーブル13[[#This Row],[数量]]</f>
        <v>84700</v>
      </c>
      <c r="G203" s="10">
        <f>WEEKNUM(テーブル13[[#This Row],[注文日]],1)-WEEKNUM(DATE(YEAR(テーブル13[[#This Row],[注文日]]),MONTH(テーブル13[[#This Row],[注文日]]),1),1)+1</f>
        <v>3</v>
      </c>
      <c r="H203">
        <f>WEEKNUM(テーブル13[[#This Row],[注文日]],1)</f>
        <v>25</v>
      </c>
      <c r="I203" s="5">
        <f>WEEKNUM(DATE(YEAR(テーブル13[[#This Row],[注文日]]),MONTH(テーブル13[[#This Row],[注文日]]),1),1)</f>
        <v>23</v>
      </c>
      <c r="J203" s="5">
        <f>テーブル13[[#This Row],[WEEKNUM関数]]-テーブル13[[#This Row],[WEEKNUM関数を調整]]</f>
        <v>2</v>
      </c>
      <c r="K203" s="5">
        <f>テーブル13[[#This Row],[引き算]]+1</f>
        <v>3</v>
      </c>
    </row>
    <row r="204" spans="1:11" hidden="1" x14ac:dyDescent="0.55000000000000004">
      <c r="A204" s="2">
        <v>44730</v>
      </c>
      <c r="B204" t="s">
        <v>12</v>
      </c>
      <c r="C204" t="s">
        <v>13</v>
      </c>
      <c r="D204" s="3">
        <v>7150</v>
      </c>
      <c r="E204">
        <v>9</v>
      </c>
      <c r="F204" s="4">
        <f>テーブル13[[#This Row],[単価]]*テーブル13[[#This Row],[数量]]</f>
        <v>64350</v>
      </c>
      <c r="G204" s="10">
        <f>WEEKNUM(テーブル13[[#This Row],[注文日]],1)-WEEKNUM(DATE(YEAR(テーブル13[[#This Row],[注文日]]),MONTH(テーブル13[[#This Row],[注文日]]),1),1)+1</f>
        <v>3</v>
      </c>
      <c r="H204">
        <f>WEEKNUM(テーブル13[[#This Row],[注文日]],1)</f>
        <v>25</v>
      </c>
      <c r="I204" s="5">
        <f>WEEKNUM(DATE(YEAR(テーブル13[[#This Row],[注文日]]),MONTH(テーブル13[[#This Row],[注文日]]),1),1)</f>
        <v>23</v>
      </c>
      <c r="J204" s="5">
        <f>テーブル13[[#This Row],[WEEKNUM関数]]-テーブル13[[#This Row],[WEEKNUM関数を調整]]</f>
        <v>2</v>
      </c>
      <c r="K204" s="5">
        <f>テーブル13[[#This Row],[引き算]]+1</f>
        <v>3</v>
      </c>
    </row>
    <row r="205" spans="1:11" hidden="1" x14ac:dyDescent="0.55000000000000004">
      <c r="A205" s="2">
        <v>44730</v>
      </c>
      <c r="B205" t="s">
        <v>7</v>
      </c>
      <c r="C205" t="s">
        <v>8</v>
      </c>
      <c r="D205" s="3">
        <v>5500</v>
      </c>
      <c r="E205">
        <v>1</v>
      </c>
      <c r="F205" s="4">
        <f>テーブル13[[#This Row],[単価]]*テーブル13[[#This Row],[数量]]</f>
        <v>5500</v>
      </c>
      <c r="G205" s="10">
        <f>WEEKNUM(テーブル13[[#This Row],[注文日]],1)-WEEKNUM(DATE(YEAR(テーブル13[[#This Row],[注文日]]),MONTH(テーブル13[[#This Row],[注文日]]),1),1)+1</f>
        <v>3</v>
      </c>
      <c r="H205">
        <f>WEEKNUM(テーブル13[[#This Row],[注文日]],1)</f>
        <v>25</v>
      </c>
      <c r="I205" s="5">
        <f>WEEKNUM(DATE(YEAR(テーブル13[[#This Row],[注文日]]),MONTH(テーブル13[[#This Row],[注文日]]),1),1)</f>
        <v>23</v>
      </c>
      <c r="J205" s="5">
        <f>テーブル13[[#This Row],[WEEKNUM関数]]-テーブル13[[#This Row],[WEEKNUM関数を調整]]</f>
        <v>2</v>
      </c>
      <c r="K205" s="5">
        <f>テーブル13[[#This Row],[引き算]]+1</f>
        <v>3</v>
      </c>
    </row>
    <row r="206" spans="1:11" hidden="1" x14ac:dyDescent="0.55000000000000004">
      <c r="A206" s="2">
        <v>44731</v>
      </c>
      <c r="B206" t="s">
        <v>9</v>
      </c>
      <c r="C206" t="s">
        <v>18</v>
      </c>
      <c r="D206" s="3">
        <v>6800</v>
      </c>
      <c r="E206">
        <v>2</v>
      </c>
      <c r="F206" s="4">
        <f>テーブル13[[#This Row],[単価]]*テーブル13[[#This Row],[数量]]</f>
        <v>13600</v>
      </c>
      <c r="G206" s="10">
        <f>WEEKNUM(テーブル13[[#This Row],[注文日]],1)-WEEKNUM(DATE(YEAR(テーブル13[[#This Row],[注文日]]),MONTH(テーブル13[[#This Row],[注文日]]),1),1)+1</f>
        <v>4</v>
      </c>
      <c r="H206">
        <f>WEEKNUM(テーブル13[[#This Row],[注文日]],1)</f>
        <v>26</v>
      </c>
      <c r="I206" s="5">
        <f>WEEKNUM(DATE(YEAR(テーブル13[[#This Row],[注文日]]),MONTH(テーブル13[[#This Row],[注文日]]),1),1)</f>
        <v>23</v>
      </c>
      <c r="J206" s="5">
        <f>テーブル13[[#This Row],[WEEKNUM関数]]-テーブル13[[#This Row],[WEEKNUM関数を調整]]</f>
        <v>3</v>
      </c>
      <c r="K206" s="5">
        <f>テーブル13[[#This Row],[引き算]]+1</f>
        <v>4</v>
      </c>
    </row>
    <row r="207" spans="1:11" hidden="1" x14ac:dyDescent="0.55000000000000004">
      <c r="A207" s="2">
        <v>44733</v>
      </c>
      <c r="B207" t="s">
        <v>12</v>
      </c>
      <c r="C207" t="s">
        <v>15</v>
      </c>
      <c r="D207" s="3">
        <v>16500</v>
      </c>
      <c r="E207">
        <v>7</v>
      </c>
      <c r="F207" s="4">
        <f>テーブル13[[#This Row],[単価]]*テーブル13[[#This Row],[数量]]</f>
        <v>115500</v>
      </c>
      <c r="G207" s="10">
        <f>WEEKNUM(テーブル13[[#This Row],[注文日]],1)-WEEKNUM(DATE(YEAR(テーブル13[[#This Row],[注文日]]),MONTH(テーブル13[[#This Row],[注文日]]),1),1)+1</f>
        <v>4</v>
      </c>
      <c r="H207">
        <f>WEEKNUM(テーブル13[[#This Row],[注文日]],1)</f>
        <v>26</v>
      </c>
      <c r="I207" s="5">
        <f>WEEKNUM(DATE(YEAR(テーブル13[[#This Row],[注文日]]),MONTH(テーブル13[[#This Row],[注文日]]),1),1)</f>
        <v>23</v>
      </c>
      <c r="J207" s="5">
        <f>テーブル13[[#This Row],[WEEKNUM関数]]-テーブル13[[#This Row],[WEEKNUM関数を調整]]</f>
        <v>3</v>
      </c>
      <c r="K207" s="5">
        <f>テーブル13[[#This Row],[引き算]]+1</f>
        <v>4</v>
      </c>
    </row>
    <row r="208" spans="1:11" hidden="1" x14ac:dyDescent="0.55000000000000004">
      <c r="A208" s="2">
        <v>44734</v>
      </c>
      <c r="B208" t="s">
        <v>12</v>
      </c>
      <c r="C208" t="s">
        <v>15</v>
      </c>
      <c r="D208" s="3">
        <v>16500</v>
      </c>
      <c r="E208">
        <v>6</v>
      </c>
      <c r="F208" s="4">
        <f>テーブル13[[#This Row],[単価]]*テーブル13[[#This Row],[数量]]</f>
        <v>99000</v>
      </c>
      <c r="G208" s="10">
        <f>WEEKNUM(テーブル13[[#This Row],[注文日]],1)-WEEKNUM(DATE(YEAR(テーブル13[[#This Row],[注文日]]),MONTH(テーブル13[[#This Row],[注文日]]),1),1)+1</f>
        <v>4</v>
      </c>
      <c r="H208">
        <f>WEEKNUM(テーブル13[[#This Row],[注文日]],1)</f>
        <v>26</v>
      </c>
      <c r="I208" s="5">
        <f>WEEKNUM(DATE(YEAR(テーブル13[[#This Row],[注文日]]),MONTH(テーブル13[[#This Row],[注文日]]),1),1)</f>
        <v>23</v>
      </c>
      <c r="J208" s="5">
        <f>テーブル13[[#This Row],[WEEKNUM関数]]-テーブル13[[#This Row],[WEEKNUM関数を調整]]</f>
        <v>3</v>
      </c>
      <c r="K208" s="5">
        <f>テーブル13[[#This Row],[引き算]]+1</f>
        <v>4</v>
      </c>
    </row>
    <row r="209" spans="1:11" hidden="1" x14ac:dyDescent="0.55000000000000004">
      <c r="A209" s="2">
        <v>44734</v>
      </c>
      <c r="B209" t="s">
        <v>7</v>
      </c>
      <c r="C209" t="s">
        <v>11</v>
      </c>
      <c r="D209" s="3">
        <v>13500</v>
      </c>
      <c r="E209">
        <v>5</v>
      </c>
      <c r="F209" s="4">
        <f>テーブル13[[#This Row],[単価]]*テーブル13[[#This Row],[数量]]</f>
        <v>67500</v>
      </c>
      <c r="G209" s="10">
        <f>WEEKNUM(テーブル13[[#This Row],[注文日]],1)-WEEKNUM(DATE(YEAR(テーブル13[[#This Row],[注文日]]),MONTH(テーブル13[[#This Row],[注文日]]),1),1)+1</f>
        <v>4</v>
      </c>
      <c r="H209">
        <f>WEEKNUM(テーブル13[[#This Row],[注文日]],1)</f>
        <v>26</v>
      </c>
      <c r="I209" s="5">
        <f>WEEKNUM(DATE(YEAR(テーブル13[[#This Row],[注文日]]),MONTH(テーブル13[[#This Row],[注文日]]),1),1)</f>
        <v>23</v>
      </c>
      <c r="J209" s="5">
        <f>テーブル13[[#This Row],[WEEKNUM関数]]-テーブル13[[#This Row],[WEEKNUM関数を調整]]</f>
        <v>3</v>
      </c>
      <c r="K209" s="5">
        <f>テーブル13[[#This Row],[引き算]]+1</f>
        <v>4</v>
      </c>
    </row>
    <row r="210" spans="1:11" hidden="1" x14ac:dyDescent="0.55000000000000004">
      <c r="A210" s="2">
        <v>44734</v>
      </c>
      <c r="B210" t="s">
        <v>9</v>
      </c>
      <c r="C210" t="s">
        <v>10</v>
      </c>
      <c r="D210" s="3">
        <v>7800</v>
      </c>
      <c r="E210">
        <v>5</v>
      </c>
      <c r="F210" s="4">
        <f>テーブル13[[#This Row],[単価]]*テーブル13[[#This Row],[数量]]</f>
        <v>39000</v>
      </c>
      <c r="G210" s="10">
        <f>WEEKNUM(テーブル13[[#This Row],[注文日]],1)-WEEKNUM(DATE(YEAR(テーブル13[[#This Row],[注文日]]),MONTH(テーブル13[[#This Row],[注文日]]),1),1)+1</f>
        <v>4</v>
      </c>
      <c r="H210">
        <f>WEEKNUM(テーブル13[[#This Row],[注文日]],1)</f>
        <v>26</v>
      </c>
      <c r="I210" s="5">
        <f>WEEKNUM(DATE(YEAR(テーブル13[[#This Row],[注文日]]),MONTH(テーブル13[[#This Row],[注文日]]),1),1)</f>
        <v>23</v>
      </c>
      <c r="J210" s="5">
        <f>テーブル13[[#This Row],[WEEKNUM関数]]-テーブル13[[#This Row],[WEEKNUM関数を調整]]</f>
        <v>3</v>
      </c>
      <c r="K210" s="5">
        <f>テーブル13[[#This Row],[引き算]]+1</f>
        <v>4</v>
      </c>
    </row>
    <row r="211" spans="1:11" hidden="1" x14ac:dyDescent="0.55000000000000004">
      <c r="A211" s="2">
        <v>44736</v>
      </c>
      <c r="B211" t="s">
        <v>16</v>
      </c>
      <c r="C211" t="s">
        <v>17</v>
      </c>
      <c r="D211" s="3">
        <v>3900</v>
      </c>
      <c r="E211">
        <v>9</v>
      </c>
      <c r="F211" s="4">
        <f>テーブル13[[#This Row],[単価]]*テーブル13[[#This Row],[数量]]</f>
        <v>35100</v>
      </c>
      <c r="G211" s="10">
        <f>WEEKNUM(テーブル13[[#This Row],[注文日]],1)-WEEKNUM(DATE(YEAR(テーブル13[[#This Row],[注文日]]),MONTH(テーブル13[[#This Row],[注文日]]),1),1)+1</f>
        <v>4</v>
      </c>
      <c r="H211">
        <f>WEEKNUM(テーブル13[[#This Row],[注文日]],1)</f>
        <v>26</v>
      </c>
      <c r="I211" s="5">
        <f>WEEKNUM(DATE(YEAR(テーブル13[[#This Row],[注文日]]),MONTH(テーブル13[[#This Row],[注文日]]),1),1)</f>
        <v>23</v>
      </c>
      <c r="J211" s="5">
        <f>テーブル13[[#This Row],[WEEKNUM関数]]-テーブル13[[#This Row],[WEEKNUM関数を調整]]</f>
        <v>3</v>
      </c>
      <c r="K211" s="5">
        <f>テーブル13[[#This Row],[引き算]]+1</f>
        <v>4</v>
      </c>
    </row>
    <row r="212" spans="1:11" hidden="1" x14ac:dyDescent="0.55000000000000004">
      <c r="A212" s="2">
        <v>44737</v>
      </c>
      <c r="B212" t="s">
        <v>19</v>
      </c>
      <c r="C212" t="s">
        <v>20</v>
      </c>
      <c r="D212" s="3">
        <v>12100</v>
      </c>
      <c r="E212">
        <v>6</v>
      </c>
      <c r="F212" s="4">
        <f>テーブル13[[#This Row],[単価]]*テーブル13[[#This Row],[数量]]</f>
        <v>72600</v>
      </c>
      <c r="G212" s="10">
        <f>WEEKNUM(テーブル13[[#This Row],[注文日]],1)-WEEKNUM(DATE(YEAR(テーブル13[[#This Row],[注文日]]),MONTH(テーブル13[[#This Row],[注文日]]),1),1)+1</f>
        <v>4</v>
      </c>
      <c r="H212">
        <f>WEEKNUM(テーブル13[[#This Row],[注文日]],1)</f>
        <v>26</v>
      </c>
      <c r="I212" s="5">
        <f>WEEKNUM(DATE(YEAR(テーブル13[[#This Row],[注文日]]),MONTH(テーブル13[[#This Row],[注文日]]),1),1)</f>
        <v>23</v>
      </c>
      <c r="J212" s="5">
        <f>テーブル13[[#This Row],[WEEKNUM関数]]-テーブル13[[#This Row],[WEEKNUM関数を調整]]</f>
        <v>3</v>
      </c>
      <c r="K212" s="5">
        <f>テーブル13[[#This Row],[引き算]]+1</f>
        <v>4</v>
      </c>
    </row>
    <row r="213" spans="1:11" hidden="1" x14ac:dyDescent="0.55000000000000004">
      <c r="A213" s="2">
        <v>44737</v>
      </c>
      <c r="B213" t="s">
        <v>12</v>
      </c>
      <c r="C213" t="s">
        <v>15</v>
      </c>
      <c r="D213" s="3">
        <v>16500</v>
      </c>
      <c r="E213">
        <v>4</v>
      </c>
      <c r="F213" s="4">
        <f>テーブル13[[#This Row],[単価]]*テーブル13[[#This Row],[数量]]</f>
        <v>66000</v>
      </c>
      <c r="G213" s="10">
        <f>WEEKNUM(テーブル13[[#This Row],[注文日]],1)-WEEKNUM(DATE(YEAR(テーブル13[[#This Row],[注文日]]),MONTH(テーブル13[[#This Row],[注文日]]),1),1)+1</f>
        <v>4</v>
      </c>
      <c r="H213">
        <f>WEEKNUM(テーブル13[[#This Row],[注文日]],1)</f>
        <v>26</v>
      </c>
      <c r="I213" s="5">
        <f>WEEKNUM(DATE(YEAR(テーブル13[[#This Row],[注文日]]),MONTH(テーブル13[[#This Row],[注文日]]),1),1)</f>
        <v>23</v>
      </c>
      <c r="J213" s="5">
        <f>テーブル13[[#This Row],[WEEKNUM関数]]-テーブル13[[#This Row],[WEEKNUM関数を調整]]</f>
        <v>3</v>
      </c>
      <c r="K213" s="5">
        <f>テーブル13[[#This Row],[引き算]]+1</f>
        <v>4</v>
      </c>
    </row>
    <row r="214" spans="1:11" hidden="1" x14ac:dyDescent="0.55000000000000004">
      <c r="A214" s="2">
        <v>44739</v>
      </c>
      <c r="B214" t="s">
        <v>9</v>
      </c>
      <c r="C214" t="s">
        <v>10</v>
      </c>
      <c r="D214" s="3">
        <v>7800</v>
      </c>
      <c r="E214">
        <v>10</v>
      </c>
      <c r="F214" s="4">
        <f>テーブル13[[#This Row],[単価]]*テーブル13[[#This Row],[数量]]</f>
        <v>78000</v>
      </c>
      <c r="G214" s="10">
        <f>WEEKNUM(テーブル13[[#This Row],[注文日]],1)-WEEKNUM(DATE(YEAR(テーブル13[[#This Row],[注文日]]),MONTH(テーブル13[[#This Row],[注文日]]),1),1)+1</f>
        <v>5</v>
      </c>
      <c r="H214">
        <f>WEEKNUM(テーブル13[[#This Row],[注文日]],1)</f>
        <v>27</v>
      </c>
      <c r="I214" s="5">
        <f>WEEKNUM(DATE(YEAR(テーブル13[[#This Row],[注文日]]),MONTH(テーブル13[[#This Row],[注文日]]),1),1)</f>
        <v>23</v>
      </c>
      <c r="J214" s="5">
        <f>テーブル13[[#This Row],[WEEKNUM関数]]-テーブル13[[#This Row],[WEEKNUM関数を調整]]</f>
        <v>4</v>
      </c>
      <c r="K214" s="5">
        <f>テーブル13[[#This Row],[引き算]]+1</f>
        <v>5</v>
      </c>
    </row>
    <row r="215" spans="1:11" hidden="1" x14ac:dyDescent="0.55000000000000004">
      <c r="A215" s="2">
        <v>44739</v>
      </c>
      <c r="B215" t="s">
        <v>9</v>
      </c>
      <c r="C215" t="s">
        <v>14</v>
      </c>
      <c r="D215" s="3">
        <v>9900</v>
      </c>
      <c r="E215">
        <v>2</v>
      </c>
      <c r="F215" s="4">
        <f>テーブル13[[#This Row],[単価]]*テーブル13[[#This Row],[数量]]</f>
        <v>19800</v>
      </c>
      <c r="G215" s="10">
        <f>WEEKNUM(テーブル13[[#This Row],[注文日]],1)-WEEKNUM(DATE(YEAR(テーブル13[[#This Row],[注文日]]),MONTH(テーブル13[[#This Row],[注文日]]),1),1)+1</f>
        <v>5</v>
      </c>
      <c r="H215">
        <f>WEEKNUM(テーブル13[[#This Row],[注文日]],1)</f>
        <v>27</v>
      </c>
      <c r="I215" s="5">
        <f>WEEKNUM(DATE(YEAR(テーブル13[[#This Row],[注文日]]),MONTH(テーブル13[[#This Row],[注文日]]),1),1)</f>
        <v>23</v>
      </c>
      <c r="J215" s="5">
        <f>テーブル13[[#This Row],[WEEKNUM関数]]-テーブル13[[#This Row],[WEEKNUM関数を調整]]</f>
        <v>4</v>
      </c>
      <c r="K215" s="5">
        <f>テーブル13[[#This Row],[引き算]]+1</f>
        <v>5</v>
      </c>
    </row>
    <row r="216" spans="1:11" hidden="1" x14ac:dyDescent="0.55000000000000004">
      <c r="A216" s="2">
        <v>44740</v>
      </c>
      <c r="B216" t="s">
        <v>9</v>
      </c>
      <c r="C216" t="s">
        <v>14</v>
      </c>
      <c r="D216" s="3">
        <v>9900</v>
      </c>
      <c r="E216">
        <v>7</v>
      </c>
      <c r="F216" s="4">
        <f>テーブル13[[#This Row],[単価]]*テーブル13[[#This Row],[数量]]</f>
        <v>69300</v>
      </c>
      <c r="G216" s="10">
        <f>WEEKNUM(テーブル13[[#This Row],[注文日]],1)-WEEKNUM(DATE(YEAR(テーブル13[[#This Row],[注文日]]),MONTH(テーブル13[[#This Row],[注文日]]),1),1)+1</f>
        <v>5</v>
      </c>
      <c r="H216">
        <f>WEEKNUM(テーブル13[[#This Row],[注文日]],1)</f>
        <v>27</v>
      </c>
      <c r="I216" s="5">
        <f>WEEKNUM(DATE(YEAR(テーブル13[[#This Row],[注文日]]),MONTH(テーブル13[[#This Row],[注文日]]),1),1)</f>
        <v>23</v>
      </c>
      <c r="J216" s="5">
        <f>テーブル13[[#This Row],[WEEKNUM関数]]-テーブル13[[#This Row],[WEEKNUM関数を調整]]</f>
        <v>4</v>
      </c>
      <c r="K216" s="5">
        <f>テーブル13[[#This Row],[引き算]]+1</f>
        <v>5</v>
      </c>
    </row>
    <row r="217" spans="1:11" hidden="1" x14ac:dyDescent="0.55000000000000004">
      <c r="A217" s="2">
        <v>44741</v>
      </c>
      <c r="B217" t="s">
        <v>9</v>
      </c>
      <c r="C217" t="s">
        <v>18</v>
      </c>
      <c r="D217" s="3">
        <v>6800</v>
      </c>
      <c r="E217">
        <v>1</v>
      </c>
      <c r="F217" s="4">
        <f>テーブル13[[#This Row],[単価]]*テーブル13[[#This Row],[数量]]</f>
        <v>6800</v>
      </c>
      <c r="G217" s="10">
        <f>WEEKNUM(テーブル13[[#This Row],[注文日]],1)-WEEKNUM(DATE(YEAR(テーブル13[[#This Row],[注文日]]),MONTH(テーブル13[[#This Row],[注文日]]),1),1)+1</f>
        <v>5</v>
      </c>
      <c r="H217">
        <f>WEEKNUM(テーブル13[[#This Row],[注文日]],1)</f>
        <v>27</v>
      </c>
      <c r="I217" s="5">
        <f>WEEKNUM(DATE(YEAR(テーブル13[[#This Row],[注文日]]),MONTH(テーブル13[[#This Row],[注文日]]),1),1)</f>
        <v>23</v>
      </c>
      <c r="J217" s="5">
        <f>テーブル13[[#This Row],[WEEKNUM関数]]-テーブル13[[#This Row],[WEEKNUM関数を調整]]</f>
        <v>4</v>
      </c>
      <c r="K217" s="5">
        <f>テーブル13[[#This Row],[引き算]]+1</f>
        <v>5</v>
      </c>
    </row>
    <row r="218" spans="1:11" hidden="1" x14ac:dyDescent="0.55000000000000004">
      <c r="A218" s="2">
        <v>44742</v>
      </c>
      <c r="B218" t="s">
        <v>9</v>
      </c>
      <c r="C218" t="s">
        <v>18</v>
      </c>
      <c r="D218" s="3">
        <v>6800</v>
      </c>
      <c r="E218">
        <v>8</v>
      </c>
      <c r="F218" s="4">
        <f>テーブル13[[#This Row],[単価]]*テーブル13[[#This Row],[数量]]</f>
        <v>54400</v>
      </c>
      <c r="G218" s="10">
        <f>WEEKNUM(テーブル13[[#This Row],[注文日]],1)-WEEKNUM(DATE(YEAR(テーブル13[[#This Row],[注文日]]),MONTH(テーブル13[[#This Row],[注文日]]),1),1)+1</f>
        <v>5</v>
      </c>
      <c r="H218">
        <f>WEEKNUM(テーブル13[[#This Row],[注文日]],1)</f>
        <v>27</v>
      </c>
      <c r="I218" s="5">
        <f>WEEKNUM(DATE(YEAR(テーブル13[[#This Row],[注文日]]),MONTH(テーブル13[[#This Row],[注文日]]),1),1)</f>
        <v>23</v>
      </c>
      <c r="J218" s="5">
        <f>テーブル13[[#This Row],[WEEKNUM関数]]-テーブル13[[#This Row],[WEEKNUM関数を調整]]</f>
        <v>4</v>
      </c>
      <c r="K218" s="5">
        <f>テーブル13[[#This Row],[引き算]]+1</f>
        <v>5</v>
      </c>
    </row>
    <row r="219" spans="1:11" hidden="1" x14ac:dyDescent="0.55000000000000004">
      <c r="A219" s="2">
        <v>44742</v>
      </c>
      <c r="B219" t="s">
        <v>12</v>
      </c>
      <c r="C219" t="s">
        <v>15</v>
      </c>
      <c r="D219" s="3">
        <v>16500</v>
      </c>
      <c r="E219">
        <v>1</v>
      </c>
      <c r="F219" s="4">
        <f>テーブル13[[#This Row],[単価]]*テーブル13[[#This Row],[数量]]</f>
        <v>16500</v>
      </c>
      <c r="G219" s="10">
        <f>WEEKNUM(テーブル13[[#This Row],[注文日]],1)-WEEKNUM(DATE(YEAR(テーブル13[[#This Row],[注文日]]),MONTH(テーブル13[[#This Row],[注文日]]),1),1)+1</f>
        <v>5</v>
      </c>
      <c r="H219">
        <f>WEEKNUM(テーブル13[[#This Row],[注文日]],1)</f>
        <v>27</v>
      </c>
      <c r="I219" s="5">
        <f>WEEKNUM(DATE(YEAR(テーブル13[[#This Row],[注文日]]),MONTH(テーブル13[[#This Row],[注文日]]),1),1)</f>
        <v>23</v>
      </c>
      <c r="J219" s="5">
        <f>テーブル13[[#This Row],[WEEKNUM関数]]-テーブル13[[#This Row],[WEEKNUM関数を調整]]</f>
        <v>4</v>
      </c>
      <c r="K219" s="5">
        <f>テーブル13[[#This Row],[引き算]]+1</f>
        <v>5</v>
      </c>
    </row>
    <row r="220" spans="1:11" hidden="1" x14ac:dyDescent="0.55000000000000004">
      <c r="A220" s="2">
        <v>44742</v>
      </c>
      <c r="B220" t="s">
        <v>16</v>
      </c>
      <c r="C220" t="s">
        <v>17</v>
      </c>
      <c r="D220" s="3">
        <v>3900</v>
      </c>
      <c r="E220">
        <v>6</v>
      </c>
      <c r="F220" s="4">
        <f>テーブル13[[#This Row],[単価]]*テーブル13[[#This Row],[数量]]</f>
        <v>23400</v>
      </c>
      <c r="G220" s="10">
        <f>WEEKNUM(テーブル13[[#This Row],[注文日]],1)-WEEKNUM(DATE(YEAR(テーブル13[[#This Row],[注文日]]),MONTH(テーブル13[[#This Row],[注文日]]),1),1)+1</f>
        <v>5</v>
      </c>
      <c r="H220">
        <f>WEEKNUM(テーブル13[[#This Row],[注文日]],1)</f>
        <v>27</v>
      </c>
      <c r="I220" s="5">
        <f>WEEKNUM(DATE(YEAR(テーブル13[[#This Row],[注文日]]),MONTH(テーブル13[[#This Row],[注文日]]),1),1)</f>
        <v>23</v>
      </c>
      <c r="J220" s="5">
        <f>テーブル13[[#This Row],[WEEKNUM関数]]-テーブル13[[#This Row],[WEEKNUM関数を調整]]</f>
        <v>4</v>
      </c>
      <c r="K220" s="5">
        <f>テーブル13[[#This Row],[引き算]]+1</f>
        <v>5</v>
      </c>
    </row>
  </sheetData>
  <mergeCells count="1">
    <mergeCell ref="A2:H2"/>
  </mergeCells>
  <phoneticPr fontId="2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A8B9-7F72-4C8D-BBF0-CA37B0F3951E}">
  <dimension ref="A3:G17"/>
  <sheetViews>
    <sheetView workbookViewId="0">
      <selection activeCell="A3" sqref="A3"/>
    </sheetView>
  </sheetViews>
  <sheetFormatPr defaultRowHeight="18" x14ac:dyDescent="0.55000000000000004"/>
  <cols>
    <col min="1" max="1" width="12.58203125" bestFit="1" customWidth="1"/>
    <col min="2" max="2" width="10.75" bestFit="1" customWidth="1"/>
    <col min="3" max="3" width="12.5" bestFit="1" customWidth="1"/>
    <col min="4" max="4" width="11.1640625" bestFit="1" customWidth="1"/>
    <col min="5" max="5" width="14.5" bestFit="1" customWidth="1"/>
    <col min="6" max="6" width="12.5" bestFit="1" customWidth="1"/>
    <col min="7" max="7" width="12.33203125" bestFit="1" customWidth="1"/>
  </cols>
  <sheetData>
    <row r="3" spans="1:7" x14ac:dyDescent="0.55000000000000004">
      <c r="A3" s="6" t="s">
        <v>21</v>
      </c>
      <c r="B3" s="6" t="s">
        <v>30</v>
      </c>
    </row>
    <row r="4" spans="1:7" x14ac:dyDescent="0.55000000000000004">
      <c r="A4" s="6" t="s">
        <v>22</v>
      </c>
      <c r="B4" t="s">
        <v>16</v>
      </c>
      <c r="C4" t="s">
        <v>19</v>
      </c>
      <c r="D4" t="s">
        <v>9</v>
      </c>
      <c r="E4" t="s">
        <v>12</v>
      </c>
      <c r="F4" t="s">
        <v>7</v>
      </c>
      <c r="G4" t="s">
        <v>23</v>
      </c>
    </row>
    <row r="5" spans="1:7" x14ac:dyDescent="0.55000000000000004">
      <c r="A5" s="8" t="s">
        <v>24</v>
      </c>
      <c r="B5" s="4">
        <v>74100</v>
      </c>
      <c r="C5" s="4">
        <v>556600</v>
      </c>
      <c r="D5" s="4">
        <v>550700</v>
      </c>
      <c r="E5" s="4">
        <v>641850</v>
      </c>
      <c r="F5" s="4">
        <v>445500</v>
      </c>
      <c r="G5" s="4">
        <v>2268750</v>
      </c>
    </row>
    <row r="6" spans="1:7" x14ac:dyDescent="0.55000000000000004">
      <c r="A6" s="9">
        <v>1</v>
      </c>
      <c r="B6" s="4"/>
      <c r="C6" s="4"/>
      <c r="D6" s="4">
        <v>70200</v>
      </c>
      <c r="E6" s="4"/>
      <c r="F6" s="4"/>
      <c r="G6" s="4">
        <v>70200</v>
      </c>
    </row>
    <row r="7" spans="1:7" x14ac:dyDescent="0.55000000000000004">
      <c r="A7" s="9">
        <v>2</v>
      </c>
      <c r="B7" s="4">
        <v>11700</v>
      </c>
      <c r="C7" s="4">
        <v>242000</v>
      </c>
      <c r="D7" s="4">
        <v>167000</v>
      </c>
      <c r="E7" s="4">
        <v>66000</v>
      </c>
      <c r="F7" s="4">
        <v>127000</v>
      </c>
      <c r="G7" s="4">
        <v>613700</v>
      </c>
    </row>
    <row r="8" spans="1:7" x14ac:dyDescent="0.55000000000000004">
      <c r="A8" s="9">
        <v>3</v>
      </c>
      <c r="B8" s="4">
        <v>39000</v>
      </c>
      <c r="C8" s="4">
        <v>121000</v>
      </c>
      <c r="D8" s="4">
        <v>20400</v>
      </c>
      <c r="E8" s="4">
        <v>346500</v>
      </c>
      <c r="F8" s="4">
        <v>79500</v>
      </c>
      <c r="G8" s="4">
        <v>606400</v>
      </c>
    </row>
    <row r="9" spans="1:7" x14ac:dyDescent="0.55000000000000004">
      <c r="A9" s="9">
        <v>4</v>
      </c>
      <c r="B9" s="4">
        <v>23400</v>
      </c>
      <c r="C9" s="4">
        <v>84700</v>
      </c>
      <c r="D9" s="4">
        <v>54600</v>
      </c>
      <c r="E9" s="4">
        <v>64350</v>
      </c>
      <c r="F9" s="4">
        <v>109000</v>
      </c>
      <c r="G9" s="4">
        <v>336050</v>
      </c>
    </row>
    <row r="10" spans="1:7" x14ac:dyDescent="0.55000000000000004">
      <c r="A10" s="9">
        <v>5</v>
      </c>
      <c r="B10" s="4"/>
      <c r="C10" s="4"/>
      <c r="D10" s="4">
        <v>238500</v>
      </c>
      <c r="E10" s="4">
        <v>165000</v>
      </c>
      <c r="F10" s="4">
        <v>108000</v>
      </c>
      <c r="G10" s="4">
        <v>511500</v>
      </c>
    </row>
    <row r="11" spans="1:7" x14ac:dyDescent="0.55000000000000004">
      <c r="A11" s="9">
        <v>6</v>
      </c>
      <c r="B11" s="4"/>
      <c r="C11" s="4">
        <v>108900</v>
      </c>
      <c r="D11" s="4"/>
      <c r="E11" s="4"/>
      <c r="F11" s="4">
        <v>22000</v>
      </c>
      <c r="G11" s="4">
        <v>130900</v>
      </c>
    </row>
    <row r="12" spans="1:7" x14ac:dyDescent="0.55000000000000004">
      <c r="A12" s="8" t="s">
        <v>25</v>
      </c>
      <c r="B12" s="4">
        <v>58500</v>
      </c>
      <c r="C12" s="4">
        <v>108900</v>
      </c>
      <c r="D12" s="4">
        <v>415800</v>
      </c>
      <c r="E12" s="4">
        <v>320650</v>
      </c>
      <c r="F12" s="4">
        <v>903000</v>
      </c>
      <c r="G12" s="4">
        <v>1806850</v>
      </c>
    </row>
    <row r="13" spans="1:7" x14ac:dyDescent="0.55000000000000004">
      <c r="A13" s="8" t="s">
        <v>26</v>
      </c>
      <c r="B13" s="4">
        <v>27300</v>
      </c>
      <c r="C13" s="4">
        <v>108900</v>
      </c>
      <c r="D13" s="4">
        <v>585900</v>
      </c>
      <c r="E13" s="4">
        <v>365750</v>
      </c>
      <c r="F13" s="4">
        <v>480500</v>
      </c>
      <c r="G13" s="4">
        <v>1568350</v>
      </c>
    </row>
    <row r="14" spans="1:7" x14ac:dyDescent="0.55000000000000004">
      <c r="A14" s="8" t="s">
        <v>27</v>
      </c>
      <c r="B14" s="4">
        <v>128700</v>
      </c>
      <c r="C14" s="4">
        <v>108900</v>
      </c>
      <c r="D14" s="4">
        <v>253700</v>
      </c>
      <c r="E14" s="4">
        <v>970750</v>
      </c>
      <c r="F14" s="4">
        <v>437000</v>
      </c>
      <c r="G14" s="4">
        <v>1899050</v>
      </c>
    </row>
    <row r="15" spans="1:7" x14ac:dyDescent="0.55000000000000004">
      <c r="A15" s="8" t="s">
        <v>28</v>
      </c>
      <c r="B15" s="4">
        <v>198900</v>
      </c>
      <c r="C15" s="4">
        <v>556600</v>
      </c>
      <c r="D15" s="4">
        <v>526100</v>
      </c>
      <c r="E15" s="4">
        <v>365200</v>
      </c>
      <c r="F15" s="4">
        <v>262500</v>
      </c>
      <c r="G15" s="4">
        <v>1909300</v>
      </c>
    </row>
    <row r="16" spans="1:7" x14ac:dyDescent="0.55000000000000004">
      <c r="A16" s="8" t="s">
        <v>29</v>
      </c>
      <c r="B16" s="4">
        <v>93600</v>
      </c>
      <c r="C16" s="4">
        <v>314600</v>
      </c>
      <c r="D16" s="4">
        <v>628500</v>
      </c>
      <c r="E16" s="4">
        <v>540100</v>
      </c>
      <c r="F16" s="4">
        <v>252000</v>
      </c>
      <c r="G16" s="4">
        <v>1828800</v>
      </c>
    </row>
    <row r="17" spans="1:7" x14ac:dyDescent="0.55000000000000004">
      <c r="A17" s="8" t="s">
        <v>23</v>
      </c>
      <c r="B17" s="4">
        <v>581100</v>
      </c>
      <c r="C17" s="4">
        <v>1754500</v>
      </c>
      <c r="D17" s="4">
        <v>2960700</v>
      </c>
      <c r="E17" s="4">
        <v>3204300</v>
      </c>
      <c r="F17" s="4">
        <v>2780500</v>
      </c>
      <c r="G17" s="4">
        <v>11281100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データベース</vt:lpstr>
      <vt:lpstr>ピボットテーブル</vt:lpstr>
      <vt:lpstr>データベース2</vt:lpstr>
      <vt:lpstr>ピボットテーブル2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2022-03-05T23:51:47Z</dcterms:created>
  <dcterms:modified xsi:type="dcterms:W3CDTF">2022-03-06T05:21:29Z</dcterms:modified>
</cp:coreProperties>
</file>