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収益記事(アドセンス・アフィリエイト)\excel 関数 vlookup 合計\"/>
    </mc:Choice>
  </mc:AlternateContent>
  <xr:revisionPtr revIDLastSave="0" documentId="13_ncr:1_{DF4BC6B1-8F15-42A4-AB95-414DED4880E4}" xr6:coauthVersionLast="47" xr6:coauthVersionMax="47" xr10:uidLastSave="{00000000-0000-0000-0000-000000000000}"/>
  <bookViews>
    <workbookView xWindow="-110" yWindow="-110" windowWidth="18220" windowHeight="11620" xr2:uid="{38AFA40E-507F-4718-81A1-8EBEB47EB84E}"/>
  </bookViews>
  <sheets>
    <sheet name="レンタルマスタ" sheetId="1" r:id="rId1"/>
    <sheet name="レンタル記録一覧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9" i="2" s="1"/>
  <c r="E12" i="2"/>
  <c r="E13" i="2"/>
  <c r="E14" i="2"/>
  <c r="E15" i="2"/>
  <c r="E16" i="2"/>
  <c r="E17" i="2"/>
  <c r="E20" i="2"/>
  <c r="D6" i="2"/>
  <c r="D7" i="2"/>
  <c r="D8" i="2"/>
  <c r="D9" i="2"/>
  <c r="D10" i="2"/>
  <c r="D11" i="2"/>
  <c r="D12" i="2"/>
  <c r="D13" i="2"/>
  <c r="D14" i="2"/>
  <c r="D15" i="2"/>
  <c r="D16" i="2"/>
  <c r="D17" i="2"/>
  <c r="D5" i="2"/>
  <c r="E18" i="2" l="1"/>
</calcChain>
</file>

<file path=xl/sharedStrings.xml><?xml version="1.0" encoding="utf-8"?>
<sst xmlns="http://schemas.openxmlformats.org/spreadsheetml/2006/main" count="32" uniqueCount="30">
  <si>
    <t>レンタル品</t>
  </si>
  <si>
    <t>金額</t>
  </si>
  <si>
    <t>鉄板（ヘラ付き）</t>
  </si>
  <si>
    <t>飯ごう（しゃもじ付き）</t>
  </si>
  <si>
    <t>鍋（オタマ付き）</t>
  </si>
  <si>
    <t>フライパン（フライ返しき）</t>
  </si>
  <si>
    <t>カセットコンロ（ボンベ1本付き）</t>
  </si>
  <si>
    <t>やかん</t>
  </si>
  <si>
    <t>料理小物（ザル・ボール・オタマ・トングなど）</t>
  </si>
  <si>
    <t>BBQ台</t>
  </si>
  <si>
    <t>ファイアーグリル（焚き火台）</t>
  </si>
  <si>
    <t>電気ランタン（電池別・単1×4本必要）</t>
  </si>
  <si>
    <t>ハンモック</t>
  </si>
  <si>
    <t>電源コード（ソロペアペット可のみ）</t>
  </si>
  <si>
    <t>石油ストーブ（Newアルパカ黒・屋外用）※チャッカマン別</t>
  </si>
  <si>
    <t>石油ストーブ（Newアルパカオリーブ・屋外用）※チャッカマン別</t>
  </si>
  <si>
    <t>SOTOダッチオーブンセット（10インチ、スタンド、リフター、グローブ、敷網付き）</t>
  </si>
  <si>
    <t>TSBBQダッチオーブンセット（8インチ、スタンド、リフター、グローブ、敷網付き）</t>
  </si>
  <si>
    <t>トライポッド</t>
  </si>
  <si>
    <t>ポータブル電源S（300Wｈ）</t>
  </si>
  <si>
    <t>ポータブル電源S（555Wｈ）</t>
  </si>
  <si>
    <t>キャンプ場レンタル用品価格一覧表</t>
    <rPh sb="4" eb="5">
      <t>ジョウ</t>
    </rPh>
    <rPh sb="9" eb="11">
      <t>ヨウヒン</t>
    </rPh>
    <rPh sb="11" eb="13">
      <t>カカク</t>
    </rPh>
    <rPh sb="13" eb="16">
      <t>イチランヒョウ</t>
    </rPh>
    <phoneticPr fontId="2"/>
  </si>
  <si>
    <t>レンタル日</t>
    <rPh sb="4" eb="5">
      <t>ヒ</t>
    </rPh>
    <phoneticPr fontId="2"/>
  </si>
  <si>
    <t>管理番号</t>
    <rPh sb="0" eb="4">
      <t>カンリバンゴウ</t>
    </rPh>
    <phoneticPr fontId="2"/>
  </si>
  <si>
    <t>管理番号</t>
    <rPh sb="0" eb="2">
      <t>カンリ</t>
    </rPh>
    <rPh sb="2" eb="4">
      <t>バンゴウ</t>
    </rPh>
    <phoneticPr fontId="2"/>
  </si>
  <si>
    <t>指定日の合計</t>
    <rPh sb="0" eb="3">
      <t>シテイビ</t>
    </rPh>
    <rPh sb="4" eb="6">
      <t>ゴウケイ</t>
    </rPh>
    <phoneticPr fontId="2"/>
  </si>
  <si>
    <t>指定項目の合計</t>
    <rPh sb="0" eb="2">
      <t>シテイ</t>
    </rPh>
    <rPh sb="2" eb="4">
      <t>コウモク</t>
    </rPh>
    <rPh sb="5" eb="7">
      <t>ゴウケイ</t>
    </rPh>
    <phoneticPr fontId="2"/>
  </si>
  <si>
    <t>総額</t>
    <rPh sb="0" eb="2">
      <t>ソウガク</t>
    </rPh>
    <phoneticPr fontId="2"/>
  </si>
  <si>
    <t>個数</t>
    <rPh sb="0" eb="2">
      <t>コスウ</t>
    </rPh>
    <phoneticPr fontId="2"/>
  </si>
  <si>
    <t>キャンプ場レンタル実績管理表</t>
    <rPh sb="9" eb="11">
      <t>ジッセキ</t>
    </rPh>
    <rPh sb="11" eb="13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</si>
</sst>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3" xfId="0" applyBorder="1">
      <alignment vertical="center"/>
    </xf>
    <xf numFmtId="6" fontId="0" fillId="0" borderId="4" xfId="0" applyNumberForma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6" fontId="0" fillId="0" borderId="4" xfId="1" applyFont="1" applyBorder="1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6" fontId="0" fillId="0" borderId="0" xfId="1" applyFont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6" fontId="4" fillId="0" borderId="5" xfId="0" applyNumberFormat="1" applyFont="1" applyBorder="1">
      <alignment vertical="center"/>
    </xf>
    <xf numFmtId="14" fontId="4" fillId="0" borderId="0" xfId="1" applyNumberFormat="1" applyFont="1">
      <alignment vertical="center"/>
    </xf>
    <xf numFmtId="0" fontId="4" fillId="0" borderId="0" xfId="0" applyNumberFormat="1" applyFont="1">
      <alignment vertical="center"/>
    </xf>
    <xf numFmtId="6" fontId="4" fillId="0" borderId="0" xfId="1" applyFont="1">
      <alignment vertical="center"/>
    </xf>
    <xf numFmtId="0" fontId="0" fillId="0" borderId="0" xfId="0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73E26-1C99-4936-BF37-C927C84DF9E2}">
  <dimension ref="A1:C23"/>
  <sheetViews>
    <sheetView tabSelected="1" zoomScale="90" zoomScaleNormal="90" workbookViewId="0"/>
  </sheetViews>
  <sheetFormatPr defaultRowHeight="18" x14ac:dyDescent="0.55000000000000004"/>
  <cols>
    <col min="2" max="2" width="77.08203125" bestFit="1" customWidth="1"/>
    <col min="3" max="3" width="7.83203125" bestFit="1" customWidth="1"/>
  </cols>
  <sheetData>
    <row r="1" spans="1:3" ht="5" customHeight="1" x14ac:dyDescent="0.55000000000000004"/>
    <row r="2" spans="1:3" ht="26.5" x14ac:dyDescent="0.55000000000000004">
      <c r="B2" s="19" t="s">
        <v>21</v>
      </c>
      <c r="C2" s="19"/>
    </row>
    <row r="3" spans="1:3" ht="5" customHeight="1" x14ac:dyDescent="0.55000000000000004"/>
    <row r="4" spans="1:3" ht="18.5" thickBot="1" x14ac:dyDescent="0.6">
      <c r="A4" s="3" t="s">
        <v>23</v>
      </c>
      <c r="B4" s="3" t="s">
        <v>0</v>
      </c>
      <c r="C4" s="4" t="s">
        <v>1</v>
      </c>
    </row>
    <row r="5" spans="1:3" x14ac:dyDescent="0.55000000000000004">
      <c r="A5">
        <v>1</v>
      </c>
      <c r="B5" s="1" t="s">
        <v>2</v>
      </c>
      <c r="C5" s="2">
        <v>770</v>
      </c>
    </row>
    <row r="6" spans="1:3" x14ac:dyDescent="0.55000000000000004">
      <c r="A6">
        <v>2</v>
      </c>
      <c r="B6" s="1" t="s">
        <v>3</v>
      </c>
      <c r="C6" s="2">
        <v>440</v>
      </c>
    </row>
    <row r="7" spans="1:3" x14ac:dyDescent="0.55000000000000004">
      <c r="A7">
        <v>3</v>
      </c>
      <c r="B7" s="1" t="s">
        <v>4</v>
      </c>
      <c r="C7" s="2">
        <v>440</v>
      </c>
    </row>
    <row r="8" spans="1:3" x14ac:dyDescent="0.55000000000000004">
      <c r="A8">
        <v>4</v>
      </c>
      <c r="B8" s="1" t="s">
        <v>5</v>
      </c>
      <c r="C8" s="2">
        <v>440</v>
      </c>
    </row>
    <row r="9" spans="1:3" x14ac:dyDescent="0.55000000000000004">
      <c r="A9">
        <v>5</v>
      </c>
      <c r="B9" s="1" t="s">
        <v>6</v>
      </c>
      <c r="C9" s="2">
        <v>770</v>
      </c>
    </row>
    <row r="10" spans="1:3" x14ac:dyDescent="0.55000000000000004">
      <c r="A10">
        <v>6</v>
      </c>
      <c r="B10" s="1" t="s">
        <v>7</v>
      </c>
      <c r="C10" s="2">
        <v>440</v>
      </c>
    </row>
    <row r="11" spans="1:3" x14ac:dyDescent="0.55000000000000004">
      <c r="A11">
        <v>7</v>
      </c>
      <c r="B11" s="1" t="s">
        <v>8</v>
      </c>
      <c r="C11" s="6">
        <v>110</v>
      </c>
    </row>
    <row r="12" spans="1:3" x14ac:dyDescent="0.55000000000000004">
      <c r="A12">
        <v>8</v>
      </c>
      <c r="B12" s="1" t="s">
        <v>9</v>
      </c>
      <c r="C12" s="2">
        <v>1650</v>
      </c>
    </row>
    <row r="13" spans="1:3" x14ac:dyDescent="0.55000000000000004">
      <c r="A13">
        <v>9</v>
      </c>
      <c r="B13" s="1" t="s">
        <v>10</v>
      </c>
      <c r="C13" s="2">
        <v>1650</v>
      </c>
    </row>
    <row r="14" spans="1:3" x14ac:dyDescent="0.55000000000000004">
      <c r="A14">
        <v>10</v>
      </c>
      <c r="B14" s="1" t="s">
        <v>11</v>
      </c>
      <c r="C14" s="2">
        <v>550</v>
      </c>
    </row>
    <row r="15" spans="1:3" x14ac:dyDescent="0.55000000000000004">
      <c r="A15">
        <v>11</v>
      </c>
      <c r="B15" s="1" t="s">
        <v>12</v>
      </c>
      <c r="C15" s="2">
        <v>1320</v>
      </c>
    </row>
    <row r="16" spans="1:3" x14ac:dyDescent="0.55000000000000004">
      <c r="A16">
        <v>12</v>
      </c>
      <c r="B16" s="1" t="s">
        <v>13</v>
      </c>
      <c r="C16" s="2">
        <v>550</v>
      </c>
    </row>
    <row r="17" spans="1:3" x14ac:dyDescent="0.55000000000000004">
      <c r="A17">
        <v>13</v>
      </c>
      <c r="B17" s="1" t="s">
        <v>14</v>
      </c>
      <c r="C17" s="2">
        <v>2200</v>
      </c>
    </row>
    <row r="18" spans="1:3" x14ac:dyDescent="0.55000000000000004">
      <c r="A18">
        <v>14</v>
      </c>
      <c r="B18" s="1" t="s">
        <v>15</v>
      </c>
      <c r="C18" s="2">
        <v>2310</v>
      </c>
    </row>
    <row r="19" spans="1:3" x14ac:dyDescent="0.55000000000000004">
      <c r="A19">
        <v>15</v>
      </c>
      <c r="B19" s="1" t="s">
        <v>16</v>
      </c>
      <c r="C19" s="2">
        <v>2200</v>
      </c>
    </row>
    <row r="20" spans="1:3" x14ac:dyDescent="0.55000000000000004">
      <c r="A20">
        <v>16</v>
      </c>
      <c r="B20" s="1" t="s">
        <v>17</v>
      </c>
      <c r="C20" s="2">
        <v>2200</v>
      </c>
    </row>
    <row r="21" spans="1:3" x14ac:dyDescent="0.55000000000000004">
      <c r="A21">
        <v>17</v>
      </c>
      <c r="B21" s="1" t="s">
        <v>18</v>
      </c>
      <c r="C21" s="2">
        <v>550</v>
      </c>
    </row>
    <row r="22" spans="1:3" x14ac:dyDescent="0.55000000000000004">
      <c r="A22">
        <v>18</v>
      </c>
      <c r="B22" s="1" t="s">
        <v>19</v>
      </c>
      <c r="C22" s="2">
        <v>1650</v>
      </c>
    </row>
    <row r="23" spans="1:3" x14ac:dyDescent="0.55000000000000004">
      <c r="A23">
        <v>19</v>
      </c>
      <c r="B23" s="1" t="s">
        <v>20</v>
      </c>
      <c r="C23" s="2">
        <v>1870</v>
      </c>
    </row>
  </sheetData>
  <mergeCells count="1">
    <mergeCell ref="B2:C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98E51-C598-4C02-8ACA-C23F1EF302FD}">
  <dimension ref="A1:E20"/>
  <sheetViews>
    <sheetView workbookViewId="0"/>
  </sheetViews>
  <sheetFormatPr defaultRowHeight="18" x14ac:dyDescent="0.55000000000000004"/>
  <cols>
    <col min="1" max="1" width="10.58203125" bestFit="1" customWidth="1"/>
    <col min="2" max="2" width="8.6640625" style="8" bestFit="1" customWidth="1"/>
    <col min="3" max="3" width="5" style="8" bestFit="1" customWidth="1"/>
    <col min="4" max="4" width="50.58203125" customWidth="1"/>
    <col min="5" max="5" width="9.5" bestFit="1" customWidth="1"/>
  </cols>
  <sheetData>
    <row r="1" spans="1:5" ht="5" customHeight="1" x14ac:dyDescent="0.55000000000000004">
      <c r="B1"/>
      <c r="C1"/>
    </row>
    <row r="2" spans="1:5" ht="26.5" x14ac:dyDescent="0.55000000000000004">
      <c r="A2" s="19" t="s">
        <v>29</v>
      </c>
      <c r="B2" s="19"/>
      <c r="C2" s="19"/>
      <c r="D2" s="19"/>
      <c r="E2" s="19"/>
    </row>
    <row r="3" spans="1:5" ht="5" customHeight="1" x14ac:dyDescent="0.55000000000000004">
      <c r="B3"/>
      <c r="C3"/>
    </row>
    <row r="4" spans="1:5" ht="18.5" thickBot="1" x14ac:dyDescent="0.6">
      <c r="A4" s="3" t="s">
        <v>22</v>
      </c>
      <c r="B4" s="3" t="s">
        <v>24</v>
      </c>
      <c r="C4" s="3" t="s">
        <v>28</v>
      </c>
      <c r="D4" s="3" t="s">
        <v>0</v>
      </c>
      <c r="E4" s="4" t="s">
        <v>1</v>
      </c>
    </row>
    <row r="5" spans="1:5" x14ac:dyDescent="0.55000000000000004">
      <c r="A5" s="7">
        <v>44743</v>
      </c>
      <c r="B5" s="8">
        <v>15</v>
      </c>
      <c r="C5" s="8">
        <v>7</v>
      </c>
      <c r="D5" s="16" t="str">
        <f>VLOOKUP(B5,レンタルマスタ!$A$5:$C$23,2,0)</f>
        <v>SOTOダッチオーブンセット（10インチ、スタンド、リフター、グローブ、敷網付き）</v>
      </c>
      <c r="E5" s="9">
        <f>VLOOKUP(B5,レンタルマスタ!$A$5:$C$23,3,0)*C5</f>
        <v>15400</v>
      </c>
    </row>
    <row r="6" spans="1:5" x14ac:dyDescent="0.55000000000000004">
      <c r="A6" s="7">
        <v>44743</v>
      </c>
      <c r="B6" s="8">
        <v>6</v>
      </c>
      <c r="C6" s="8">
        <v>10</v>
      </c>
      <c r="D6" s="16" t="str">
        <f>VLOOKUP(B6,レンタルマスタ!$A$5:$C$23,2,0)</f>
        <v>やかん</v>
      </c>
      <c r="E6" s="9">
        <f>VLOOKUP(B6,レンタルマスタ!$A$5:$C$23,3,0)*C6</f>
        <v>4400</v>
      </c>
    </row>
    <row r="7" spans="1:5" x14ac:dyDescent="0.55000000000000004">
      <c r="A7" s="7">
        <v>44743</v>
      </c>
      <c r="B7" s="8">
        <v>7</v>
      </c>
      <c r="C7" s="8">
        <v>8</v>
      </c>
      <c r="D7" s="16" t="str">
        <f>VLOOKUP(B7,レンタルマスタ!$A$5:$C$23,2,0)</f>
        <v>料理小物（ザル・ボール・オタマ・トングなど）</v>
      </c>
      <c r="E7" s="9">
        <f>VLOOKUP(B7,レンタルマスタ!$A$5:$C$23,3,0)*C7</f>
        <v>880</v>
      </c>
    </row>
    <row r="8" spans="1:5" x14ac:dyDescent="0.55000000000000004">
      <c r="A8" s="7">
        <v>44743</v>
      </c>
      <c r="B8" s="8">
        <v>19</v>
      </c>
      <c r="C8" s="8">
        <v>3</v>
      </c>
      <c r="D8" s="16" t="str">
        <f>VLOOKUP(B8,レンタルマスタ!$A$5:$C$23,2,0)</f>
        <v>ポータブル電源S（555Wｈ）</v>
      </c>
      <c r="E8" s="9">
        <f>VLOOKUP(B8,レンタルマスタ!$A$5:$C$23,3,0)*C8</f>
        <v>5610</v>
      </c>
    </row>
    <row r="9" spans="1:5" x14ac:dyDescent="0.55000000000000004">
      <c r="A9" s="7">
        <v>44744</v>
      </c>
      <c r="B9" s="8">
        <v>14</v>
      </c>
      <c r="C9" s="8">
        <v>4</v>
      </c>
      <c r="D9" s="16" t="str">
        <f>VLOOKUP(B9,レンタルマスタ!$A$5:$C$23,2,0)</f>
        <v>石油ストーブ（Newアルパカオリーブ・屋外用）※チャッカマン別</v>
      </c>
      <c r="E9" s="9">
        <f>VLOOKUP(B9,レンタルマスタ!$A$5:$C$23,3,0)*C9</f>
        <v>9240</v>
      </c>
    </row>
    <row r="10" spans="1:5" x14ac:dyDescent="0.55000000000000004">
      <c r="A10" s="7">
        <v>44744</v>
      </c>
      <c r="B10" s="8">
        <v>8</v>
      </c>
      <c r="C10" s="8">
        <v>8</v>
      </c>
      <c r="D10" s="16" t="str">
        <f>VLOOKUP(B10,レンタルマスタ!$A$5:$C$23,2,0)</f>
        <v>BBQ台</v>
      </c>
      <c r="E10" s="9">
        <f>VLOOKUP(B10,レンタルマスタ!$A$5:$C$23,3,0)*C10</f>
        <v>13200</v>
      </c>
    </row>
    <row r="11" spans="1:5" x14ac:dyDescent="0.55000000000000004">
      <c r="A11" s="7">
        <v>44744</v>
      </c>
      <c r="B11" s="8">
        <v>7</v>
      </c>
      <c r="C11" s="8">
        <v>8</v>
      </c>
      <c r="D11" s="16" t="str">
        <f>VLOOKUP(B11,レンタルマスタ!$A$5:$C$23,2,0)</f>
        <v>料理小物（ザル・ボール・オタマ・トングなど）</v>
      </c>
      <c r="E11" s="9">
        <f>VLOOKUP(B11,レンタルマスタ!$A$5:$C$23,3,0)*C11</f>
        <v>880</v>
      </c>
    </row>
    <row r="12" spans="1:5" x14ac:dyDescent="0.55000000000000004">
      <c r="A12" s="7">
        <v>44745</v>
      </c>
      <c r="B12" s="8">
        <v>11</v>
      </c>
      <c r="C12" s="8">
        <v>4</v>
      </c>
      <c r="D12" s="16" t="str">
        <f>VLOOKUP(B12,レンタルマスタ!$A$5:$C$23,2,0)</f>
        <v>ハンモック</v>
      </c>
      <c r="E12" s="9">
        <f>VLOOKUP(B12,レンタルマスタ!$A$5:$C$23,3,0)*C12</f>
        <v>5280</v>
      </c>
    </row>
    <row r="13" spans="1:5" x14ac:dyDescent="0.55000000000000004">
      <c r="A13" s="7">
        <v>44745</v>
      </c>
      <c r="B13" s="8">
        <v>1</v>
      </c>
      <c r="C13" s="8">
        <v>9</v>
      </c>
      <c r="D13" s="16" t="str">
        <f>VLOOKUP(B13,レンタルマスタ!$A$5:$C$23,2,0)</f>
        <v>鉄板（ヘラ付き）</v>
      </c>
      <c r="E13" s="9">
        <f>VLOOKUP(B13,レンタルマスタ!$A$5:$C$23,3,0)*C13</f>
        <v>6930</v>
      </c>
    </row>
    <row r="14" spans="1:5" x14ac:dyDescent="0.55000000000000004">
      <c r="A14" s="7">
        <v>44745</v>
      </c>
      <c r="B14" s="8">
        <v>19</v>
      </c>
      <c r="C14" s="8">
        <v>4</v>
      </c>
      <c r="D14" s="16" t="str">
        <f>VLOOKUP(B14,レンタルマスタ!$A$5:$C$23,2,0)</f>
        <v>ポータブル電源S（555Wｈ）</v>
      </c>
      <c r="E14" s="9">
        <f>VLOOKUP(B14,レンタルマスタ!$A$5:$C$23,3,0)*C14</f>
        <v>7480</v>
      </c>
    </row>
    <row r="15" spans="1:5" x14ac:dyDescent="0.55000000000000004">
      <c r="A15" s="7">
        <v>44746</v>
      </c>
      <c r="B15" s="8">
        <v>3</v>
      </c>
      <c r="C15" s="8">
        <v>7</v>
      </c>
      <c r="D15" s="16" t="str">
        <f>VLOOKUP(B15,レンタルマスタ!$A$5:$C$23,2,0)</f>
        <v>鍋（オタマ付き）</v>
      </c>
      <c r="E15" s="9">
        <f>VLOOKUP(B15,レンタルマスタ!$A$5:$C$23,3,0)*C15</f>
        <v>3080</v>
      </c>
    </row>
    <row r="16" spans="1:5" x14ac:dyDescent="0.55000000000000004">
      <c r="A16" s="7">
        <v>44746</v>
      </c>
      <c r="B16" s="8">
        <v>6</v>
      </c>
      <c r="C16" s="8">
        <v>1</v>
      </c>
      <c r="D16" s="16" t="str">
        <f>VLOOKUP(B16,レンタルマスタ!$A$5:$C$23,2,0)</f>
        <v>やかん</v>
      </c>
      <c r="E16" s="9">
        <f>VLOOKUP(B16,レンタルマスタ!$A$5:$C$23,3,0)*C16</f>
        <v>440</v>
      </c>
    </row>
    <row r="17" spans="1:5" x14ac:dyDescent="0.55000000000000004">
      <c r="A17" s="7">
        <v>44746</v>
      </c>
      <c r="B17" s="8">
        <v>2</v>
      </c>
      <c r="C17" s="8">
        <v>10</v>
      </c>
      <c r="D17" s="16" t="str">
        <f>VLOOKUP(B17,レンタルマスタ!$A$5:$C$23,2,0)</f>
        <v>飯ごう（しゃもじ付き）</v>
      </c>
      <c r="E17" s="9">
        <f>VLOOKUP(B17,レンタルマスタ!$A$5:$C$23,3,0)*C17</f>
        <v>4400</v>
      </c>
    </row>
    <row r="18" spans="1:5" ht="18.5" thickBot="1" x14ac:dyDescent="0.6">
      <c r="A18" s="10"/>
      <c r="B18" s="11"/>
      <c r="C18" s="11"/>
      <c r="D18" s="17" t="s">
        <v>27</v>
      </c>
      <c r="E18" s="12">
        <f>SUM(E5:E17)</f>
        <v>77220</v>
      </c>
    </row>
    <row r="19" spans="1:5" ht="18.5" thickTop="1" x14ac:dyDescent="0.55000000000000004">
      <c r="A19" s="13">
        <v>44744</v>
      </c>
      <c r="B19" s="14"/>
      <c r="C19" s="14"/>
      <c r="D19" s="18" t="s">
        <v>25</v>
      </c>
      <c r="E19" s="15">
        <f>SUMIF(A5:A17,A19,E5:E17)</f>
        <v>23320</v>
      </c>
    </row>
    <row r="20" spans="1:5" x14ac:dyDescent="0.55000000000000004">
      <c r="A20" s="5"/>
      <c r="B20" s="14">
        <v>19</v>
      </c>
      <c r="C20" s="14"/>
      <c r="D20" s="18" t="s">
        <v>26</v>
      </c>
      <c r="E20" s="15">
        <f>SUMIF(B5:B17,B20,E5:E17)</f>
        <v>13090</v>
      </c>
    </row>
  </sheetData>
  <mergeCells count="1">
    <mergeCell ref="A2:E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レンタルマスタ</vt:lpstr>
      <vt:lpstr>レンタル記録一覧表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2022-01-09T01:37:36Z</dcterms:created>
  <dcterms:modified xsi:type="dcterms:W3CDTF">2022-01-09T05:30:06Z</dcterms:modified>
</cp:coreProperties>
</file>