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96270CA0-F76D-4014-BF98-45824F0E0144}" xr6:coauthVersionLast="43" xr6:coauthVersionMax="43" xr10:uidLastSave="{00000000-0000-0000-0000-000000000000}"/>
  <bookViews>
    <workbookView xWindow="-98" yWindow="-98" windowWidth="19396" windowHeight="10996" activeTab="1" xr2:uid="{00000000-000D-0000-FFFF-FFFF00000000}"/>
  </bookViews>
  <sheets>
    <sheet name="見積書" sheetId="1" r:id="rId1"/>
    <sheet name="完成版" sheetId="3" r:id="rId2"/>
  </sheets>
  <definedNames>
    <definedName name="_xlnm.Print_Area" localSheetId="1">完成版!$A$1:$Q$32</definedName>
    <definedName name="_xlnm.Print_Area" localSheetId="0">見積書!$A$1:$Q$32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" l="1"/>
  <c r="O19" i="3"/>
  <c r="O20" i="3"/>
  <c r="L21" i="3"/>
  <c r="O21" i="3"/>
  <c r="O22" i="3"/>
  <c r="O23" i="3"/>
  <c r="O24" i="3"/>
  <c r="O25" i="3"/>
  <c r="O26" i="3"/>
  <c r="O27" i="3"/>
  <c r="O28" i="3"/>
  <c r="O29" i="3"/>
  <c r="O18" i="3"/>
  <c r="L19" i="3"/>
  <c r="L20" i="3"/>
  <c r="L22" i="3"/>
  <c r="L23" i="3"/>
  <c r="L24" i="3"/>
  <c r="L25" i="3"/>
  <c r="L26" i="3"/>
  <c r="L27" i="3"/>
  <c r="L28" i="3"/>
  <c r="L29" i="3"/>
  <c r="L18" i="3"/>
  <c r="B18" i="3"/>
  <c r="B19" i="3"/>
  <c r="B20" i="3"/>
  <c r="B22" i="3"/>
  <c r="B23" i="3"/>
  <c r="B24" i="3"/>
  <c r="B25" i="3"/>
  <c r="B26" i="3"/>
  <c r="B27" i="3"/>
  <c r="B28" i="3"/>
  <c r="B29" i="3"/>
  <c r="O30" i="3"/>
  <c r="O31" i="3"/>
  <c r="O32" i="3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<sst xmlns="http://schemas.openxmlformats.org/spreadsheetml/2006/main" count="134" uniqueCount="67">
  <si>
    <t>様</t>
    <rPh sb="0" eb="1">
      <t>サマ</t>
    </rPh>
    <phoneticPr fontId="2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</si>
  <si>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2"/>
  </si>
  <si>
    <t>新宿第1ビル2階</t>
    <rPh sb="0" eb="2">
      <t>シンジュク</t>
    </rPh>
    <rPh sb="2" eb="3">
      <t>ダイ</t>
    </rPh>
    <rPh sb="7" eb="8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</si>
  <si>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</si>
  <si>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</si>
  <si>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</si>
  <si>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</si>
  <si>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</si>
  <si>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</si>
  <si>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</si>
  <si>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</si>
  <si>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</si>
  <si>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</si>
  <si>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</si>
  <si>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</si>
  <si>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</si>
  <si>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納期：</t>
    <rPh sb="0" eb="2">
      <t>ノウキ</t>
    </rPh>
    <phoneticPr fontId="2"/>
  </si>
  <si>
    <t>支払条件：</t>
    <rPh sb="0" eb="4">
      <t>シハライジョウケン</t>
    </rPh>
    <phoneticPr fontId="2"/>
  </si>
  <si>
    <t>有効期限：</t>
    <rPh sb="0" eb="4">
      <t>ユウコウキゲン</t>
    </rPh>
    <phoneticPr fontId="2"/>
  </si>
  <si>
    <t>御見積後2週間</t>
    <phoneticPr fontId="2"/>
  </si>
  <si>
    <t>御　見　積　書</t>
    <rPh sb="2" eb="7">
      <t>ミツモ</t>
    </rPh>
    <phoneticPr fontId="2"/>
  </si>
  <si>
    <t>見積No.</t>
    <rPh sb="0" eb="2">
      <t>ミツモリ</t>
    </rPh>
    <phoneticPr fontId="2"/>
  </si>
  <si>
    <t>見積日</t>
    <rPh sb="0" eb="2">
      <t>ミツ</t>
    </rPh>
    <rPh sb="2" eb="3">
      <t>ビ</t>
    </rPh>
    <phoneticPr fontId="2"/>
  </si>
  <si>
    <t>下記のとおり、御見積もり申し上げます。</t>
    <phoneticPr fontId="2"/>
  </si>
  <si>
    <t>鶴谷　朋亮</t>
    <rPh sb="0" eb="2">
      <t>ツルヤ</t>
    </rPh>
    <rPh sb="3" eb="5">
      <t>トモアキ</t>
    </rPh>
    <phoneticPr fontId="2"/>
  </si>
  <si>
    <t>株式会社　気楽生活</t>
    <rPh sb="0" eb="4">
      <t>カブシキガイシャ</t>
    </rPh>
    <rPh sb="5" eb="7">
      <t>キラク</t>
    </rPh>
    <rPh sb="7" eb="9">
      <t>セイカツ</t>
    </rPh>
    <phoneticPr fontId="2"/>
  </si>
  <si>
    <t>〒111-1111</t>
    <phoneticPr fontId="2"/>
  </si>
  <si>
    <t>03-1234-5678</t>
    <phoneticPr fontId="2"/>
  </si>
  <si>
    <t>03-1234-5677</t>
    <phoneticPr fontId="2"/>
  </si>
  <si>
    <t>xxx@xxx.com</t>
    <phoneticPr fontId="2"/>
  </si>
  <si>
    <t>杉浦</t>
    <rPh sb="0" eb="2">
      <t>スギウラ</t>
    </rPh>
    <phoneticPr fontId="2"/>
  </si>
  <si>
    <t>現金</t>
    <rPh sb="0" eb="2">
      <t>ゲンキン</t>
    </rPh>
    <phoneticPr fontId="2"/>
  </si>
  <si>
    <t>コード</t>
    <phoneticPr fontId="2"/>
  </si>
  <si>
    <t>ミニ四駆パーツ</t>
    <rPh sb="2" eb="4">
      <t>ヨンク</t>
    </rPh>
    <phoneticPr fontId="2"/>
  </si>
  <si>
    <t>AO-1044 ミニ四駆 プロペラシャフトCセット</t>
  </si>
  <si>
    <t>AO-1043 ミニ四駆 2×72mm六角シャフト（10本）</t>
  </si>
  <si>
    <t>AO-1041 ミニ四駆G-18ギヤ（黄10個）</t>
  </si>
  <si>
    <t>AO-1040 ミニ四駆PRO G-22ギヤ (ピンク10個)</t>
  </si>
  <si>
    <t>AO-1039 ミニ四駆サーキットジャンプ台 (2個)</t>
  </si>
  <si>
    <t>AO-1038 ミニ四駆 2mmワッシャー小 (20個)</t>
  </si>
  <si>
    <t>AO-1037 ミニ四駆 アルミシャフトストッパー（4個）</t>
  </si>
  <si>
    <t>AO-1036 ミニ四駆 2mmスプリングワッシャー(20個）</t>
  </si>
  <si>
    <t>AO-1035 ミニ四駆ホイールブッシュ(白/8個)</t>
  </si>
  <si>
    <t>AO-1034 ミニ四駆 スライドダンパースプリングセット</t>
  </si>
  <si>
    <t>AO-1033 ミニ四駆 両面テープセット</t>
  </si>
  <si>
    <t>AO-1032 ミニ四駆 G-6青、G-10黄緑 ギヤ （各1個）</t>
  </si>
  <si>
    <t>AO-1029 ミニ四駆 大径バレルタイヤ</t>
  </si>
  <si>
    <t>AO-1028 ミニ四駆 EXサイドステー</t>
  </si>
  <si>
    <t>AO-1026 13-12mmローラー用ゴムリング(6個)</t>
  </si>
  <si>
    <t>AO-1023 2段アルミローラー用5mmパイプ（4本）</t>
  </si>
  <si>
    <t>AO-1024 2×38mm両ネジシャフト（4本）</t>
  </si>
  <si>
    <t>AO-1025 2x5mmトラス丸ビス(10本)</t>
  </si>
  <si>
    <t>AO-1021 17・19mmローラー用ゴムリング(6個)</t>
  </si>
  <si>
    <t>AO-1004 プロペラシャフトA</t>
  </si>
  <si>
    <t>AO-1020 ミニ四駆アルミホイール用ブッシュ（黒8個入り）</t>
  </si>
  <si>
    <t>AO-1019 ミニ四駆Ｇ-2ギヤ（オレンジ10個入り）</t>
  </si>
  <si>
    <t>AO-1018 ベアリングローラー用スペーサー(20個)</t>
  </si>
  <si>
    <t>AO-1017　520ボールベアリング（4個セット）</t>
  </si>
  <si>
    <t>AO-1016 ミニ四駆G-13ギヤ（ピンク･10個）</t>
  </si>
  <si>
    <t>AO-1015 2ｍｍロックナット10個セット</t>
  </si>
  <si>
    <t>AO-1011 620ベアリング2個セット</t>
  </si>
  <si>
    <t>AO-1008 830ベアリング2個セット</t>
  </si>
  <si>
    <t>AO-1007 2mmロングビス・ロックナットセット</t>
  </si>
  <si>
    <t>コード</t>
    <phoneticPr fontId="2"/>
  </si>
  <si>
    <t>品名</t>
    <rPh sb="0" eb="2">
      <t>ヒンメイ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</si>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</sst>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0" fillId="0" borderId="0" xfId="3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6" fontId="4" fillId="0" borderId="13" xfId="2" applyFont="1" applyBorder="1" applyAlignment="1">
      <alignment horizontal="right" vertical="center" shrinkToFit="1"/>
    </xf>
    <xf numFmtId="6" fontId="4" fillId="0" borderId="14" xfId="2" applyFont="1" applyBorder="1" applyAlignment="1">
      <alignment horizontal="right" vertical="center" shrinkToFit="1"/>
    </xf>
    <xf numFmtId="6" fontId="4" fillId="0" borderId="15" xfId="2" applyFont="1" applyBorder="1" applyAlignment="1">
      <alignment horizontal="right" vertical="center" shrinkToFit="1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38" fontId="4" fillId="0" borderId="13" xfId="1" applyFont="1" applyBorder="1" applyAlignment="1" applyProtection="1">
      <alignment horizontal="right" vertical="center" shrinkToFit="1"/>
      <protection locked="0"/>
    </xf>
    <xf numFmtId="38" fontId="4" fillId="0" borderId="14" xfId="1" applyFont="1" applyBorder="1" applyAlignment="1" applyProtection="1">
      <alignment horizontal="right" vertical="center" shrinkToFit="1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6" fontId="4" fillId="0" borderId="7" xfId="2" applyFont="1" applyBorder="1" applyAlignment="1">
      <alignment horizontal="right" vertical="center" shrinkToFit="1"/>
    </xf>
    <xf numFmtId="38" fontId="4" fillId="0" borderId="7" xfId="1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6" fontId="9" fillId="0" borderId="5" xfId="2" applyFont="1" applyBorder="1" applyAlignment="1">
      <alignment horizontal="center" vertical="center"/>
    </xf>
    <xf numFmtId="177" fontId="4" fillId="0" borderId="5" xfId="1" applyNumberFormat="1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38" fontId="4" fillId="0" borderId="16" xfId="1" applyFont="1" applyBorder="1" applyAlignment="1" applyProtection="1">
      <alignment horizontal="right" vertical="center" shrinkToFit="1"/>
      <protection locked="0"/>
    </xf>
    <xf numFmtId="38" fontId="4" fillId="0" borderId="17" xfId="1" applyFont="1" applyBorder="1" applyAlignment="1" applyProtection="1">
      <alignment horizontal="right" vertical="center" shrinkToFit="1"/>
      <protection locked="0"/>
    </xf>
    <xf numFmtId="38" fontId="4" fillId="0" borderId="18" xfId="1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6" fontId="4" fillId="0" borderId="2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6" fontId="4" fillId="0" borderId="2" xfId="2" applyFont="1" applyBorder="1" applyAlignment="1">
      <alignment vertical="center" shrinkToFit="1"/>
    </xf>
    <xf numFmtId="6" fontId="4" fillId="0" borderId="6" xfId="2" applyFont="1" applyBorder="1" applyAlignment="1">
      <alignment vertical="center" shrinkToFit="1"/>
    </xf>
    <xf numFmtId="6" fontId="4" fillId="0" borderId="3" xfId="2" applyFont="1" applyBorder="1" applyAlignment="1">
      <alignment vertical="center" shrinkToFit="1"/>
    </xf>
    <xf numFmtId="6" fontId="5" fillId="0" borderId="2" xfId="2" applyFont="1" applyBorder="1" applyAlignment="1">
      <alignment vertical="center" shrinkToFit="1"/>
    </xf>
    <xf numFmtId="6" fontId="5" fillId="0" borderId="6" xfId="2" applyFont="1" applyBorder="1" applyAlignment="1">
      <alignment vertical="center" shrinkToFit="1"/>
    </xf>
    <xf numFmtId="6" fontId="5" fillId="0" borderId="3" xfId="2" applyFont="1" applyBorder="1" applyAlignment="1">
      <alignment vertical="center" shrinkToFit="1"/>
    </xf>
    <xf numFmtId="6" fontId="4" fillId="0" borderId="16" xfId="2" applyFont="1" applyBorder="1" applyAlignment="1">
      <alignment horizontal="right" vertical="center" shrinkToFit="1"/>
    </xf>
    <xf numFmtId="6" fontId="4" fillId="0" borderId="17" xfId="2" applyFont="1" applyBorder="1" applyAlignment="1">
      <alignment horizontal="right" vertical="center" shrinkToFit="1"/>
    </xf>
    <xf numFmtId="6" fontId="4" fillId="0" borderId="18" xfId="2" applyFont="1" applyBorder="1" applyAlignment="1">
      <alignment horizontal="right" vertical="center" shrinkToFit="1"/>
    </xf>
    <xf numFmtId="38" fontId="4" fillId="0" borderId="11" xfId="1" applyFont="1" applyBorder="1" applyAlignment="1" applyProtection="1">
      <alignment horizontal="right" vertical="center" shrinkToFit="1"/>
      <protection locked="0"/>
    </xf>
    <xf numFmtId="38" fontId="4" fillId="0" borderId="19" xfId="1" applyFont="1" applyBorder="1" applyAlignment="1" applyProtection="1">
      <alignment horizontal="right" vertical="center" shrinkToFit="1"/>
      <protection locked="0"/>
    </xf>
    <xf numFmtId="38" fontId="4" fillId="0" borderId="12" xfId="1" applyFont="1" applyBorder="1" applyAlignment="1" applyProtection="1">
      <alignment horizontal="right" vertical="center" shrinkToFit="1"/>
      <protection locked="0"/>
    </xf>
    <xf numFmtId="6" fontId="4" fillId="0" borderId="11" xfId="2" applyFont="1" applyBorder="1" applyAlignment="1">
      <alignment horizontal="right" vertical="center" shrinkToFit="1"/>
    </xf>
    <xf numFmtId="6" fontId="4" fillId="0" borderId="19" xfId="2" applyFont="1" applyBorder="1" applyAlignment="1">
      <alignment horizontal="right" vertical="center" shrinkToFit="1"/>
    </xf>
    <xf numFmtId="6" fontId="4" fillId="0" borderId="12" xfId="2" applyFont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xx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opLeftCell="A16" zoomScale="90" zoomScaleNormal="90" workbookViewId="0">
      <selection activeCell="J18" sqref="J18:K18"/>
    </sheetView>
  </sheetViews>
  <sheetFormatPr defaultColWidth="5.625" defaultRowHeight="30" customHeight="1"/>
  <cols>
    <col min="19" max="19" width="7.125" bestFit="1" customWidth="1"/>
    <col min="20" max="20" width="48.25" bestFit="1" customWidth="1"/>
    <col min="21" max="21" width="6.375" bestFit="1" customWidth="1"/>
  </cols>
  <sheetData>
    <row r="1" spans="1:17" ht="30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20" t="s">
        <v>24</v>
      </c>
      <c r="B3" s="20"/>
      <c r="C3" s="20"/>
      <c r="D3" s="20"/>
      <c r="E3" s="20"/>
      <c r="F3" s="20"/>
      <c r="G3" s="20"/>
      <c r="H3" s="21" t="s">
        <v>0</v>
      </c>
      <c r="I3" s="21"/>
      <c r="J3" s="1"/>
      <c r="K3" s="1"/>
      <c r="L3" s="18" t="s">
        <v>21</v>
      </c>
      <c r="M3" s="18"/>
      <c r="N3" s="23">
        <v>1</v>
      </c>
      <c r="O3" s="23"/>
      <c r="P3" s="23"/>
      <c r="Q3" s="23"/>
    </row>
    <row r="4" spans="1:17" ht="30" customHeight="1">
      <c r="K4" s="1"/>
      <c r="L4" s="18" t="s">
        <v>22</v>
      </c>
      <c r="M4" s="18"/>
      <c r="N4" s="24">
        <v>43525</v>
      </c>
      <c r="O4" s="24"/>
      <c r="P4" s="24"/>
      <c r="Q4" s="24"/>
    </row>
    <row r="5" spans="1:17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.95" customHeight="1" thickBot="1">
      <c r="A6" s="16" t="s">
        <v>12</v>
      </c>
      <c r="B6" s="16"/>
      <c r="C6" s="17" t="s">
        <v>33</v>
      </c>
      <c r="D6" s="17"/>
      <c r="E6" s="17"/>
      <c r="F6" s="17"/>
      <c r="G6" s="17"/>
      <c r="H6" s="17"/>
      <c r="I6" s="17"/>
      <c r="J6" s="1"/>
      <c r="K6" s="22" t="s">
        <v>25</v>
      </c>
      <c r="L6" s="22"/>
      <c r="M6" s="22"/>
      <c r="N6" s="22"/>
      <c r="O6" s="22"/>
      <c r="P6" s="22"/>
      <c r="Q6" s="22"/>
    </row>
    <row r="7" spans="1:17" ht="20.100000000000001" customHeight="1" thickTop="1">
      <c r="A7" s="1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22" t="s">
        <v>26</v>
      </c>
      <c r="L7" s="22"/>
      <c r="M7" s="22"/>
      <c r="N7" s="22"/>
      <c r="O7" s="22"/>
      <c r="P7" s="22"/>
      <c r="Q7" s="22"/>
    </row>
    <row r="8" spans="1:17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2" t="s">
        <v>1</v>
      </c>
      <c r="L8" s="22"/>
      <c r="M8" s="22"/>
      <c r="N8" s="22"/>
      <c r="O8" s="22"/>
      <c r="P8" s="22"/>
      <c r="Q8" s="22"/>
    </row>
    <row r="9" spans="1:17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2" t="s">
        <v>2</v>
      </c>
      <c r="L9" s="22"/>
      <c r="M9" s="22"/>
      <c r="N9" s="22"/>
      <c r="O9" s="22"/>
      <c r="P9" s="22"/>
      <c r="Q9" s="22"/>
    </row>
    <row r="10" spans="1:17" ht="20.100000000000001" customHeight="1">
      <c r="A10" s="27" t="s">
        <v>16</v>
      </c>
      <c r="B10" s="27"/>
      <c r="C10" s="28">
        <v>43531</v>
      </c>
      <c r="D10" s="29"/>
      <c r="E10" s="29"/>
      <c r="F10" s="29"/>
      <c r="G10" s="29"/>
      <c r="H10" s="29"/>
      <c r="I10" s="29"/>
      <c r="J10" s="1"/>
      <c r="K10" s="25" t="s">
        <v>3</v>
      </c>
      <c r="L10" s="25"/>
      <c r="M10" s="22" t="s">
        <v>27</v>
      </c>
      <c r="N10" s="22"/>
      <c r="O10" s="22"/>
      <c r="P10" s="22"/>
      <c r="Q10" s="22"/>
    </row>
    <row r="11" spans="1:17" ht="20.100000000000001" customHeight="1">
      <c r="A11" s="27" t="s">
        <v>17</v>
      </c>
      <c r="B11" s="27"/>
      <c r="C11" s="29" t="s">
        <v>31</v>
      </c>
      <c r="D11" s="29"/>
      <c r="E11" s="29"/>
      <c r="F11" s="29"/>
      <c r="G11" s="29"/>
      <c r="H11" s="29"/>
      <c r="I11" s="29"/>
      <c r="J11" s="1"/>
      <c r="K11" s="25" t="s">
        <v>4</v>
      </c>
      <c r="L11" s="25"/>
      <c r="M11" s="22" t="s">
        <v>28</v>
      </c>
      <c r="N11" s="22"/>
      <c r="O11" s="22"/>
      <c r="P11" s="22"/>
      <c r="Q11" s="22"/>
    </row>
    <row r="12" spans="1:17" ht="20.100000000000001" customHeight="1">
      <c r="A12" s="27" t="s">
        <v>18</v>
      </c>
      <c r="B12" s="27"/>
      <c r="C12" s="29" t="s">
        <v>19</v>
      </c>
      <c r="D12" s="29"/>
      <c r="E12" s="29"/>
      <c r="F12" s="29"/>
      <c r="G12" s="29"/>
      <c r="H12" s="29"/>
      <c r="I12" s="29"/>
      <c r="J12" s="1"/>
      <c r="K12" s="25" t="s">
        <v>5</v>
      </c>
      <c r="L12" s="25"/>
      <c r="M12" s="26" t="s">
        <v>29</v>
      </c>
      <c r="N12" s="22"/>
      <c r="O12" s="22"/>
      <c r="P12" s="22"/>
      <c r="Q12" s="22"/>
    </row>
    <row r="13" spans="1:17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5" t="s">
        <v>6</v>
      </c>
      <c r="L13" s="25"/>
      <c r="M13" s="22" t="s">
        <v>30</v>
      </c>
      <c r="N13" s="22"/>
      <c r="O13" s="22"/>
      <c r="P13" s="22"/>
      <c r="Q13" s="22"/>
    </row>
    <row r="14" spans="1:17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"/>
      <c r="L14" s="3"/>
      <c r="M14" s="2"/>
      <c r="N14" s="2"/>
      <c r="O14" s="2"/>
      <c r="P14" s="2"/>
      <c r="Q14" s="2"/>
    </row>
    <row r="15" spans="1:17" ht="30" customHeight="1" thickBot="1">
      <c r="A15" s="43" t="s">
        <v>7</v>
      </c>
      <c r="B15" s="43"/>
      <c r="C15" s="43"/>
      <c r="D15" s="44"/>
      <c r="E15" s="44"/>
      <c r="F15" s="44"/>
      <c r="G15" s="44"/>
      <c r="H15" s="45" t="s">
        <v>8</v>
      </c>
      <c r="I15" s="45"/>
      <c r="J15" s="2"/>
      <c r="K15" s="2"/>
      <c r="L15" s="2"/>
      <c r="M15" s="4"/>
      <c r="N15" s="4"/>
      <c r="O15" s="4"/>
      <c r="P15" s="4"/>
      <c r="Q15" s="4"/>
    </row>
    <row r="16" spans="1:17" ht="9.9499999999999993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21" ht="24.95" customHeight="1">
      <c r="A17" s="5" t="s">
        <v>32</v>
      </c>
      <c r="B17" s="42" t="s">
        <v>65</v>
      </c>
      <c r="C17" s="42"/>
      <c r="D17" s="42"/>
      <c r="E17" s="42"/>
      <c r="F17" s="42"/>
      <c r="G17" s="42"/>
      <c r="H17" s="42"/>
      <c r="I17" s="42"/>
      <c r="J17" s="42" t="s">
        <v>11</v>
      </c>
      <c r="K17" s="42"/>
      <c r="L17" s="42" t="s">
        <v>10</v>
      </c>
      <c r="M17" s="42"/>
      <c r="N17" s="42"/>
      <c r="O17" s="42" t="s">
        <v>9</v>
      </c>
      <c r="P17" s="42"/>
      <c r="Q17" s="42"/>
      <c r="S17" s="9" t="s">
        <v>63</v>
      </c>
      <c r="T17" s="9" t="s">
        <v>64</v>
      </c>
      <c r="U17" s="9" t="s">
        <v>66</v>
      </c>
    </row>
    <row r="18" spans="1:21" ht="20.100000000000001" customHeight="1">
      <c r="A18" s="10">
        <v>123</v>
      </c>
      <c r="B18" s="41" t="str">
        <f>VLOOKUP(A18,$S$18:$U$46,2,0)</f>
        <v>AO-1044 ミニ四駆 プロペラシャフトCセット</v>
      </c>
      <c r="C18" s="41"/>
      <c r="D18" s="41"/>
      <c r="E18" s="41"/>
      <c r="F18" s="41"/>
      <c r="G18" s="41"/>
      <c r="H18" s="41"/>
      <c r="I18" s="41"/>
      <c r="J18" s="46"/>
      <c r="K18" s="47"/>
      <c r="L18" s="70"/>
      <c r="M18" s="71"/>
      <c r="N18" s="72"/>
      <c r="O18" s="73"/>
      <c r="P18" s="74"/>
      <c r="Q18" s="75"/>
      <c r="S18" s="8">
        <v>123</v>
      </c>
      <c r="T18" s="8" t="s">
        <v>34</v>
      </c>
      <c r="U18" s="8">
        <v>100</v>
      </c>
    </row>
    <row r="19" spans="1:21" ht="20.100000000000001" customHeight="1">
      <c r="A19" s="11">
        <v>456</v>
      </c>
      <c r="B19" s="33" t="str">
        <f t="shared" ref="B19:B29" si="0">VLOOKUP(A19,$S$18:$U$46,2,0)</f>
        <v>AO-1043 ミニ四駆 2×72mm六角シャフト（10本）</v>
      </c>
      <c r="C19" s="34"/>
      <c r="D19" s="34"/>
      <c r="E19" s="34"/>
      <c r="F19" s="34"/>
      <c r="G19" s="34"/>
      <c r="H19" s="34"/>
      <c r="I19" s="35"/>
      <c r="J19" s="48"/>
      <c r="K19" s="49"/>
      <c r="L19" s="36"/>
      <c r="M19" s="37"/>
      <c r="N19" s="38"/>
      <c r="O19" s="30"/>
      <c r="P19" s="31"/>
      <c r="Q19" s="32"/>
      <c r="S19" s="6">
        <v>456</v>
      </c>
      <c r="T19" s="6" t="s">
        <v>35</v>
      </c>
      <c r="U19" s="6">
        <v>259</v>
      </c>
    </row>
    <row r="20" spans="1:21" ht="20.100000000000001" customHeight="1">
      <c r="A20" s="11">
        <v>789</v>
      </c>
      <c r="B20" s="33" t="str">
        <f t="shared" si="0"/>
        <v>AO-1041 ミニ四駆G-18ギヤ（黄10個）</v>
      </c>
      <c r="C20" s="34"/>
      <c r="D20" s="34"/>
      <c r="E20" s="34"/>
      <c r="F20" s="34"/>
      <c r="G20" s="34"/>
      <c r="H20" s="34"/>
      <c r="I20" s="35"/>
      <c r="J20" s="48"/>
      <c r="K20" s="49"/>
      <c r="L20" s="36"/>
      <c r="M20" s="37"/>
      <c r="N20" s="38"/>
      <c r="O20" s="30"/>
      <c r="P20" s="31"/>
      <c r="Q20" s="32"/>
      <c r="S20" s="6">
        <v>789</v>
      </c>
      <c r="T20" s="6" t="s">
        <v>36</v>
      </c>
      <c r="U20" s="6">
        <v>200</v>
      </c>
    </row>
    <row r="21" spans="1:21" ht="20.100000000000001" customHeight="1">
      <c r="A21" s="11">
        <v>122</v>
      </c>
      <c r="B21" s="33" t="str">
        <f t="shared" si="0"/>
        <v>AO-1040 ミニ四駆PRO G-22ギヤ (ピンク10個)</v>
      </c>
      <c r="C21" s="34"/>
      <c r="D21" s="34"/>
      <c r="E21" s="34"/>
      <c r="F21" s="34"/>
      <c r="G21" s="34"/>
      <c r="H21" s="34"/>
      <c r="I21" s="35"/>
      <c r="J21" s="48"/>
      <c r="K21" s="49"/>
      <c r="L21" s="36"/>
      <c r="M21" s="37"/>
      <c r="N21" s="38"/>
      <c r="O21" s="30"/>
      <c r="P21" s="31"/>
      <c r="Q21" s="32"/>
      <c r="S21" s="6">
        <v>122</v>
      </c>
      <c r="T21" s="6" t="s">
        <v>37</v>
      </c>
      <c r="U21" s="6">
        <v>200</v>
      </c>
    </row>
    <row r="22" spans="1:21" ht="20.100000000000001" customHeight="1">
      <c r="A22" s="11">
        <v>455</v>
      </c>
      <c r="B22" s="33" t="str">
        <f t="shared" si="0"/>
        <v>AO-1039 ミニ四駆サーキットジャンプ台 (2個)</v>
      </c>
      <c r="C22" s="34"/>
      <c r="D22" s="34"/>
      <c r="E22" s="34"/>
      <c r="F22" s="34"/>
      <c r="G22" s="34"/>
      <c r="H22" s="34"/>
      <c r="I22" s="35"/>
      <c r="J22" s="48"/>
      <c r="K22" s="49"/>
      <c r="L22" s="36"/>
      <c r="M22" s="37"/>
      <c r="N22" s="38"/>
      <c r="O22" s="30"/>
      <c r="P22" s="31"/>
      <c r="Q22" s="32"/>
      <c r="S22" s="6">
        <v>455</v>
      </c>
      <c r="T22" s="6" t="s">
        <v>38</v>
      </c>
      <c r="U22" s="6">
        <v>400</v>
      </c>
    </row>
    <row r="23" spans="1:21" ht="20.100000000000001" customHeight="1">
      <c r="A23" s="11">
        <v>788</v>
      </c>
      <c r="B23" s="33" t="str">
        <f t="shared" si="0"/>
        <v>AO-1038 ミニ四駆 2mmワッシャー小 (20個)</v>
      </c>
      <c r="C23" s="34"/>
      <c r="D23" s="34"/>
      <c r="E23" s="34"/>
      <c r="F23" s="34"/>
      <c r="G23" s="34"/>
      <c r="H23" s="34"/>
      <c r="I23" s="35"/>
      <c r="J23" s="48"/>
      <c r="K23" s="49"/>
      <c r="L23" s="36"/>
      <c r="M23" s="37"/>
      <c r="N23" s="38"/>
      <c r="O23" s="30"/>
      <c r="P23" s="31"/>
      <c r="Q23" s="32"/>
      <c r="S23" s="6">
        <v>788</v>
      </c>
      <c r="T23" s="6" t="s">
        <v>39</v>
      </c>
      <c r="U23" s="6">
        <v>100</v>
      </c>
    </row>
    <row r="24" spans="1:21" ht="20.100000000000001" customHeight="1">
      <c r="A24" s="11">
        <v>133</v>
      </c>
      <c r="B24" s="33" t="str">
        <f t="shared" si="0"/>
        <v>AO-1037 ミニ四駆 アルミシャフトストッパー（4個）</v>
      </c>
      <c r="C24" s="34"/>
      <c r="D24" s="34"/>
      <c r="E24" s="34"/>
      <c r="F24" s="34"/>
      <c r="G24" s="34"/>
      <c r="H24" s="34"/>
      <c r="I24" s="35"/>
      <c r="J24" s="48"/>
      <c r="K24" s="49"/>
      <c r="L24" s="36"/>
      <c r="M24" s="37"/>
      <c r="N24" s="38"/>
      <c r="O24" s="30"/>
      <c r="P24" s="31"/>
      <c r="Q24" s="32"/>
      <c r="S24" s="6">
        <v>133</v>
      </c>
      <c r="T24" s="6" t="s">
        <v>40</v>
      </c>
      <c r="U24" s="6">
        <v>419</v>
      </c>
    </row>
    <row r="25" spans="1:21" ht="20.100000000000001" customHeight="1">
      <c r="A25" s="11">
        <v>466</v>
      </c>
      <c r="B25" s="33" t="str">
        <f t="shared" si="0"/>
        <v>AO-1036 ミニ四駆 2mmスプリングワッシャー(20個）</v>
      </c>
      <c r="C25" s="34"/>
      <c r="D25" s="34"/>
      <c r="E25" s="34"/>
      <c r="F25" s="34"/>
      <c r="G25" s="34"/>
      <c r="H25" s="34"/>
      <c r="I25" s="35"/>
      <c r="J25" s="48"/>
      <c r="K25" s="49"/>
      <c r="L25" s="36"/>
      <c r="M25" s="37"/>
      <c r="N25" s="38"/>
      <c r="O25" s="30"/>
      <c r="P25" s="31"/>
      <c r="Q25" s="32"/>
      <c r="S25" s="6">
        <v>466</v>
      </c>
      <c r="T25" s="6" t="s">
        <v>41</v>
      </c>
      <c r="U25" s="6">
        <v>100</v>
      </c>
    </row>
    <row r="26" spans="1:21" ht="20.100000000000001" customHeight="1">
      <c r="A26" s="11">
        <v>799</v>
      </c>
      <c r="B26" s="33" t="str">
        <f t="shared" si="0"/>
        <v>AO-1035 ミニ四駆ホイールブッシュ(白/8個)</v>
      </c>
      <c r="C26" s="34"/>
      <c r="D26" s="34"/>
      <c r="E26" s="34"/>
      <c r="F26" s="34"/>
      <c r="G26" s="34"/>
      <c r="H26" s="34"/>
      <c r="I26" s="35"/>
      <c r="J26" s="48"/>
      <c r="K26" s="49"/>
      <c r="L26" s="36"/>
      <c r="M26" s="37"/>
      <c r="N26" s="38"/>
      <c r="O26" s="30"/>
      <c r="P26" s="31"/>
      <c r="Q26" s="32"/>
      <c r="S26" s="6">
        <v>799</v>
      </c>
      <c r="T26" s="6" t="s">
        <v>42</v>
      </c>
      <c r="U26" s="6">
        <v>180</v>
      </c>
    </row>
    <row r="27" spans="1:21" ht="20.100000000000001" customHeight="1">
      <c r="A27" s="11">
        <v>321</v>
      </c>
      <c r="B27" s="33" t="str">
        <f t="shared" si="0"/>
        <v>AO-1034 ミニ四駆 スライドダンパースプリングセット</v>
      </c>
      <c r="C27" s="34"/>
      <c r="D27" s="34"/>
      <c r="E27" s="34"/>
      <c r="F27" s="34"/>
      <c r="G27" s="34"/>
      <c r="H27" s="34"/>
      <c r="I27" s="35"/>
      <c r="J27" s="48"/>
      <c r="K27" s="49"/>
      <c r="L27" s="36"/>
      <c r="M27" s="37"/>
      <c r="N27" s="38"/>
      <c r="O27" s="30"/>
      <c r="P27" s="31"/>
      <c r="Q27" s="32"/>
      <c r="S27" s="6">
        <v>321</v>
      </c>
      <c r="T27" s="6" t="s">
        <v>43</v>
      </c>
      <c r="U27" s="6">
        <v>180</v>
      </c>
    </row>
    <row r="28" spans="1:21" ht="20.100000000000001" customHeight="1">
      <c r="A28" s="11">
        <v>654</v>
      </c>
      <c r="B28" s="33" t="str">
        <f t="shared" si="0"/>
        <v>AO-1033 ミニ四駆 両面テープセット</v>
      </c>
      <c r="C28" s="34"/>
      <c r="D28" s="34"/>
      <c r="E28" s="34"/>
      <c r="F28" s="34"/>
      <c r="G28" s="34"/>
      <c r="H28" s="34"/>
      <c r="I28" s="35"/>
      <c r="J28" s="48"/>
      <c r="K28" s="49"/>
      <c r="L28" s="36"/>
      <c r="M28" s="37"/>
      <c r="N28" s="38"/>
      <c r="O28" s="30"/>
      <c r="P28" s="31"/>
      <c r="Q28" s="32"/>
      <c r="S28" s="6">
        <v>654</v>
      </c>
      <c r="T28" s="6" t="s">
        <v>44</v>
      </c>
      <c r="U28" s="6">
        <v>200</v>
      </c>
    </row>
    <row r="29" spans="1:21" ht="20.100000000000001" customHeight="1">
      <c r="A29" s="12">
        <v>987</v>
      </c>
      <c r="B29" s="50" t="str">
        <f t="shared" si="0"/>
        <v>AO-1032 ミニ四駆 G-6青、G-10黄緑 ギヤ （各1個）</v>
      </c>
      <c r="C29" s="51"/>
      <c r="D29" s="51"/>
      <c r="E29" s="51"/>
      <c r="F29" s="51"/>
      <c r="G29" s="51"/>
      <c r="H29" s="51"/>
      <c r="I29" s="52"/>
      <c r="J29" s="56"/>
      <c r="K29" s="57"/>
      <c r="L29" s="53"/>
      <c r="M29" s="54"/>
      <c r="N29" s="55"/>
      <c r="O29" s="67"/>
      <c r="P29" s="68"/>
      <c r="Q29" s="69"/>
      <c r="S29" s="6">
        <v>987</v>
      </c>
      <c r="T29" s="6" t="s">
        <v>45</v>
      </c>
      <c r="U29" s="6">
        <v>80</v>
      </c>
    </row>
    <row r="30" spans="1:21" ht="20.100000000000001" customHeight="1">
      <c r="M30" s="42" t="s">
        <v>13</v>
      </c>
      <c r="N30" s="42"/>
      <c r="O30" s="58"/>
      <c r="P30" s="59"/>
      <c r="Q30" s="60"/>
      <c r="S30" s="6">
        <v>872</v>
      </c>
      <c r="T30" s="6" t="s">
        <v>46</v>
      </c>
      <c r="U30" s="6">
        <v>219</v>
      </c>
    </row>
    <row r="31" spans="1:21" ht="20.100000000000001" customHeight="1">
      <c r="M31" s="42" t="s">
        <v>14</v>
      </c>
      <c r="N31" s="42"/>
      <c r="O31" s="61"/>
      <c r="P31" s="62"/>
      <c r="Q31" s="63"/>
      <c r="S31" s="6">
        <v>410</v>
      </c>
      <c r="T31" s="6" t="s">
        <v>47</v>
      </c>
      <c r="U31" s="6">
        <v>200</v>
      </c>
    </row>
    <row r="32" spans="1:21" ht="20.100000000000001" customHeight="1">
      <c r="M32" s="42" t="s">
        <v>15</v>
      </c>
      <c r="N32" s="42"/>
      <c r="O32" s="64"/>
      <c r="P32" s="65"/>
      <c r="Q32" s="66"/>
      <c r="S32" s="6">
        <v>751</v>
      </c>
      <c r="T32" s="6" t="s">
        <v>48</v>
      </c>
      <c r="U32" s="6">
        <v>100</v>
      </c>
    </row>
    <row r="33" spans="19:21" ht="20.100000000000001" customHeight="1">
      <c r="S33" s="6">
        <v>386</v>
      </c>
      <c r="T33" s="6" t="s">
        <v>49</v>
      </c>
      <c r="U33" s="6">
        <v>140</v>
      </c>
    </row>
    <row r="34" spans="19:21" ht="20.100000000000001" customHeight="1">
      <c r="S34" s="6">
        <v>203</v>
      </c>
      <c r="T34" s="6" t="s">
        <v>50</v>
      </c>
      <c r="U34" s="6">
        <v>300</v>
      </c>
    </row>
    <row r="35" spans="19:21" ht="20.100000000000001" customHeight="1">
      <c r="S35" s="6">
        <v>305</v>
      </c>
      <c r="T35" s="6" t="s">
        <v>51</v>
      </c>
      <c r="U35" s="6">
        <v>159</v>
      </c>
    </row>
    <row r="36" spans="19:21" ht="20.100000000000001" customHeight="1">
      <c r="S36" s="6">
        <v>332</v>
      </c>
      <c r="T36" s="6" t="s">
        <v>52</v>
      </c>
      <c r="U36" s="6">
        <v>100</v>
      </c>
    </row>
    <row r="37" spans="19:21" ht="20.100000000000001" customHeight="1">
      <c r="S37" s="6">
        <v>779</v>
      </c>
      <c r="T37" s="6" t="s">
        <v>53</v>
      </c>
      <c r="U37" s="6">
        <v>100</v>
      </c>
    </row>
    <row r="38" spans="19:21" ht="20.100000000000001" customHeight="1">
      <c r="S38" s="6">
        <v>626</v>
      </c>
      <c r="T38" s="6" t="s">
        <v>54</v>
      </c>
      <c r="U38" s="6">
        <v>180</v>
      </c>
    </row>
    <row r="39" spans="19:21" ht="20.100000000000001" customHeight="1">
      <c r="S39" s="6">
        <v>425</v>
      </c>
      <c r="T39" s="6" t="s">
        <v>55</v>
      </c>
      <c r="U39" s="6">
        <v>159</v>
      </c>
    </row>
    <row r="40" spans="19:21" ht="20.100000000000001" customHeight="1">
      <c r="S40" s="6">
        <v>555</v>
      </c>
      <c r="T40" s="6" t="s">
        <v>56</v>
      </c>
      <c r="U40" s="6">
        <v>200</v>
      </c>
    </row>
    <row r="41" spans="19:21" ht="20.100000000000001" customHeight="1">
      <c r="S41" s="6">
        <v>899</v>
      </c>
      <c r="T41" s="6" t="s">
        <v>57</v>
      </c>
      <c r="U41" s="6">
        <v>780</v>
      </c>
    </row>
    <row r="42" spans="19:21" ht="20.100000000000001" customHeight="1">
      <c r="S42" s="6">
        <v>965</v>
      </c>
      <c r="T42" s="6" t="s">
        <v>58</v>
      </c>
      <c r="U42" s="6">
        <v>159</v>
      </c>
    </row>
    <row r="43" spans="19:21" ht="20.100000000000001" customHeight="1">
      <c r="S43" s="6">
        <v>722</v>
      </c>
      <c r="T43" s="6" t="s">
        <v>59</v>
      </c>
      <c r="U43" s="6">
        <v>300</v>
      </c>
    </row>
    <row r="44" spans="19:21" ht="20.100000000000001" customHeight="1">
      <c r="S44" s="6">
        <v>548</v>
      </c>
      <c r="T44" s="6" t="s">
        <v>60</v>
      </c>
      <c r="U44" s="6">
        <v>780</v>
      </c>
    </row>
    <row r="45" spans="19:21" ht="20.100000000000001" customHeight="1">
      <c r="S45" s="6">
        <v>865</v>
      </c>
      <c r="T45" s="6" t="s">
        <v>61</v>
      </c>
      <c r="U45" s="6">
        <v>780</v>
      </c>
    </row>
    <row r="46" spans="19:21" ht="20.100000000000001" customHeight="1">
      <c r="S46" s="7">
        <v>747</v>
      </c>
      <c r="T46" s="7" t="s">
        <v>62</v>
      </c>
      <c r="U46" s="7">
        <v>200</v>
      </c>
    </row>
  </sheetData>
  <mergeCells count="89">
    <mergeCell ref="M32:N32"/>
    <mergeCell ref="O32:Q32"/>
    <mergeCell ref="O27:Q27"/>
    <mergeCell ref="O28:Q28"/>
    <mergeCell ref="O29:Q29"/>
    <mergeCell ref="J28:K28"/>
    <mergeCell ref="J29:K29"/>
    <mergeCell ref="O30:Q30"/>
    <mergeCell ref="O31:Q31"/>
    <mergeCell ref="L23:N23"/>
    <mergeCell ref="J23:K23"/>
    <mergeCell ref="J24:K24"/>
    <mergeCell ref="J25:K25"/>
    <mergeCell ref="J26:K26"/>
    <mergeCell ref="J27:K27"/>
    <mergeCell ref="O22:Q22"/>
    <mergeCell ref="M31:N31"/>
    <mergeCell ref="O23:Q23"/>
    <mergeCell ref="O24:Q24"/>
    <mergeCell ref="L24:N24"/>
    <mergeCell ref="L29:N29"/>
    <mergeCell ref="L25:N25"/>
    <mergeCell ref="L26:N26"/>
    <mergeCell ref="L27:N27"/>
    <mergeCell ref="L28:N28"/>
    <mergeCell ref="M30:N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B19:I19"/>
    <mergeCell ref="B20:I20"/>
    <mergeCell ref="J18:K18"/>
    <mergeCell ref="J19:K19"/>
    <mergeCell ref="J20:K20"/>
    <mergeCell ref="J21:K21"/>
    <mergeCell ref="J22:K22"/>
    <mergeCell ref="O18:Q18"/>
    <mergeCell ref="L18:N18"/>
    <mergeCell ref="B18:I18"/>
    <mergeCell ref="M13:Q13"/>
    <mergeCell ref="O17:Q17"/>
    <mergeCell ref="B17:I17"/>
    <mergeCell ref="J17:K17"/>
    <mergeCell ref="O19:Q19"/>
    <mergeCell ref="O20:Q20"/>
    <mergeCell ref="B21:I21"/>
    <mergeCell ref="O21:Q21"/>
    <mergeCell ref="L19:N19"/>
    <mergeCell ref="L20:N20"/>
    <mergeCell ref="L21:N21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C12:I12"/>
    <mergeCell ref="K8:Q8"/>
    <mergeCell ref="N3:Q3"/>
    <mergeCell ref="N4:Q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hyperlinks>
    <hyperlink ref="M12" r:id="rId1" xr:uid="{228BF1CA-BBB1-4AEC-BF07-6B3155F55A06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71E2-4446-4880-AC91-211F85E3D588}">
  <sheetPr>
    <pageSetUpPr fitToPage="1"/>
  </sheetPr>
  <dimension ref="A1:U46"/>
  <sheetViews>
    <sheetView tabSelected="1" topLeftCell="A16" zoomScale="90" zoomScaleNormal="90" workbookViewId="0">
      <selection sqref="A1:Q1"/>
    </sheetView>
  </sheetViews>
  <sheetFormatPr defaultColWidth="5.625" defaultRowHeight="30" customHeight="1"/>
  <cols>
    <col min="19" max="19" width="7.125" bestFit="1" customWidth="1"/>
    <col min="20" max="20" width="48.25" bestFit="1" customWidth="1"/>
    <col min="21" max="21" width="6.375" bestFit="1" customWidth="1"/>
  </cols>
  <sheetData>
    <row r="1" spans="1:17" ht="30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20" t="s">
        <v>24</v>
      </c>
      <c r="B3" s="20"/>
      <c r="C3" s="20"/>
      <c r="D3" s="20"/>
      <c r="E3" s="20"/>
      <c r="F3" s="20"/>
      <c r="G3" s="20"/>
      <c r="H3" s="21" t="s">
        <v>0</v>
      </c>
      <c r="I3" s="21"/>
      <c r="J3" s="1"/>
      <c r="K3" s="1"/>
      <c r="L3" s="18" t="s">
        <v>21</v>
      </c>
      <c r="M3" s="18"/>
      <c r="N3" s="23">
        <v>1</v>
      </c>
      <c r="O3" s="23"/>
      <c r="P3" s="23"/>
      <c r="Q3" s="23"/>
    </row>
    <row r="4" spans="1:17" ht="30" customHeight="1">
      <c r="K4" s="1"/>
      <c r="L4" s="18" t="s">
        <v>22</v>
      </c>
      <c r="M4" s="18"/>
      <c r="N4" s="24">
        <v>43525</v>
      </c>
      <c r="O4" s="24"/>
      <c r="P4" s="24"/>
      <c r="Q4" s="24"/>
    </row>
    <row r="5" spans="1:17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.95" customHeight="1" thickBot="1">
      <c r="A6" s="16" t="s">
        <v>12</v>
      </c>
      <c r="B6" s="16"/>
      <c r="C6" s="17" t="s">
        <v>33</v>
      </c>
      <c r="D6" s="17"/>
      <c r="E6" s="17"/>
      <c r="F6" s="17"/>
      <c r="G6" s="17"/>
      <c r="H6" s="17"/>
      <c r="I6" s="17"/>
      <c r="J6" s="1"/>
      <c r="K6" s="22" t="s">
        <v>25</v>
      </c>
      <c r="L6" s="22"/>
      <c r="M6" s="22"/>
      <c r="N6" s="22"/>
      <c r="O6" s="22"/>
      <c r="P6" s="22"/>
      <c r="Q6" s="22"/>
    </row>
    <row r="7" spans="1:17" ht="20.100000000000001" customHeight="1" thickTop="1">
      <c r="A7" s="1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22" t="s">
        <v>26</v>
      </c>
      <c r="L7" s="22"/>
      <c r="M7" s="22"/>
      <c r="N7" s="22"/>
      <c r="O7" s="22"/>
      <c r="P7" s="22"/>
      <c r="Q7" s="22"/>
    </row>
    <row r="8" spans="1:17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2" t="s">
        <v>1</v>
      </c>
      <c r="L8" s="22"/>
      <c r="M8" s="22"/>
      <c r="N8" s="22"/>
      <c r="O8" s="22"/>
      <c r="P8" s="22"/>
      <c r="Q8" s="22"/>
    </row>
    <row r="9" spans="1:17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2" t="s">
        <v>2</v>
      </c>
      <c r="L9" s="22"/>
      <c r="M9" s="22"/>
      <c r="N9" s="22"/>
      <c r="O9" s="22"/>
      <c r="P9" s="22"/>
      <c r="Q9" s="22"/>
    </row>
    <row r="10" spans="1:17" ht="20.100000000000001" customHeight="1">
      <c r="A10" s="27" t="s">
        <v>16</v>
      </c>
      <c r="B10" s="27"/>
      <c r="C10" s="28">
        <v>43531</v>
      </c>
      <c r="D10" s="29"/>
      <c r="E10" s="29"/>
      <c r="F10" s="29"/>
      <c r="G10" s="29"/>
      <c r="H10" s="29"/>
      <c r="I10" s="29"/>
      <c r="J10" s="1"/>
      <c r="K10" s="25" t="s">
        <v>3</v>
      </c>
      <c r="L10" s="25"/>
      <c r="M10" s="22" t="s">
        <v>27</v>
      </c>
      <c r="N10" s="22"/>
      <c r="O10" s="22"/>
      <c r="P10" s="22"/>
      <c r="Q10" s="22"/>
    </row>
    <row r="11" spans="1:17" ht="20.100000000000001" customHeight="1">
      <c r="A11" s="27" t="s">
        <v>17</v>
      </c>
      <c r="B11" s="27"/>
      <c r="C11" s="29" t="s">
        <v>31</v>
      </c>
      <c r="D11" s="29"/>
      <c r="E11" s="29"/>
      <c r="F11" s="29"/>
      <c r="G11" s="29"/>
      <c r="H11" s="29"/>
      <c r="I11" s="29"/>
      <c r="J11" s="1"/>
      <c r="K11" s="25" t="s">
        <v>4</v>
      </c>
      <c r="L11" s="25"/>
      <c r="M11" s="22" t="s">
        <v>28</v>
      </c>
      <c r="N11" s="22"/>
      <c r="O11" s="22"/>
      <c r="P11" s="22"/>
      <c r="Q11" s="22"/>
    </row>
    <row r="12" spans="1:17" ht="20.100000000000001" customHeight="1">
      <c r="A12" s="27" t="s">
        <v>18</v>
      </c>
      <c r="B12" s="27"/>
      <c r="C12" s="29" t="s">
        <v>19</v>
      </c>
      <c r="D12" s="29"/>
      <c r="E12" s="29"/>
      <c r="F12" s="29"/>
      <c r="G12" s="29"/>
      <c r="H12" s="29"/>
      <c r="I12" s="29"/>
      <c r="J12" s="1"/>
      <c r="K12" s="25" t="s">
        <v>5</v>
      </c>
      <c r="L12" s="25"/>
      <c r="M12" s="26" t="s">
        <v>29</v>
      </c>
      <c r="N12" s="22"/>
      <c r="O12" s="22"/>
      <c r="P12" s="22"/>
      <c r="Q12" s="22"/>
    </row>
    <row r="13" spans="1:17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5" t="s">
        <v>6</v>
      </c>
      <c r="L13" s="25"/>
      <c r="M13" s="22" t="s">
        <v>30</v>
      </c>
      <c r="N13" s="22"/>
      <c r="O13" s="22"/>
      <c r="P13" s="22"/>
      <c r="Q13" s="22"/>
    </row>
    <row r="14" spans="1:17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4"/>
      <c r="L14" s="14"/>
      <c r="M14" s="13"/>
      <c r="N14" s="13"/>
      <c r="O14" s="13"/>
      <c r="P14" s="13"/>
      <c r="Q14" s="13"/>
    </row>
    <row r="15" spans="1:17" ht="30" customHeight="1" thickBot="1">
      <c r="A15" s="43" t="s">
        <v>7</v>
      </c>
      <c r="B15" s="43"/>
      <c r="C15" s="43"/>
      <c r="D15" s="44"/>
      <c r="E15" s="44"/>
      <c r="F15" s="44"/>
      <c r="G15" s="44"/>
      <c r="H15" s="45" t="s">
        <v>8</v>
      </c>
      <c r="I15" s="45"/>
      <c r="J15" s="13"/>
      <c r="K15" s="13"/>
      <c r="L15" s="13"/>
      <c r="M15" s="4"/>
      <c r="N15" s="4"/>
      <c r="O15" s="4"/>
      <c r="P15" s="4"/>
      <c r="Q15" s="4"/>
    </row>
    <row r="16" spans="1:17" ht="9.9499999999999993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21" ht="24.95" customHeight="1">
      <c r="A17" s="15" t="s">
        <v>32</v>
      </c>
      <c r="B17" s="42" t="s">
        <v>64</v>
      </c>
      <c r="C17" s="42"/>
      <c r="D17" s="42"/>
      <c r="E17" s="42"/>
      <c r="F17" s="42"/>
      <c r="G17" s="42"/>
      <c r="H17" s="42"/>
      <c r="I17" s="42"/>
      <c r="J17" s="42" t="s">
        <v>11</v>
      </c>
      <c r="K17" s="42"/>
      <c r="L17" s="42" t="s">
        <v>10</v>
      </c>
      <c r="M17" s="42"/>
      <c r="N17" s="42"/>
      <c r="O17" s="42" t="s">
        <v>9</v>
      </c>
      <c r="P17" s="42"/>
      <c r="Q17" s="42"/>
      <c r="S17" s="9" t="s">
        <v>32</v>
      </c>
      <c r="T17" s="9" t="s">
        <v>64</v>
      </c>
      <c r="U17" s="9" t="s">
        <v>10</v>
      </c>
    </row>
    <row r="18" spans="1:21" ht="20.100000000000001" customHeight="1">
      <c r="A18" s="10">
        <v>123</v>
      </c>
      <c r="B18" s="41" t="str">
        <f>IF($A18="","",VLOOKUP(A18,$S$18:$U$46,2,0))</f>
        <v>AO-1044 ミニ四駆 プロペラシャフトCセット</v>
      </c>
      <c r="C18" s="41"/>
      <c r="D18" s="41"/>
      <c r="E18" s="41"/>
      <c r="F18" s="41"/>
      <c r="G18" s="41"/>
      <c r="H18" s="41"/>
      <c r="I18" s="41"/>
      <c r="J18" s="46">
        <v>12</v>
      </c>
      <c r="K18" s="47"/>
      <c r="L18" s="40">
        <f>IF($A18="","",VLOOKUP(A18,$S$18:$U$46,3,0))</f>
        <v>100</v>
      </c>
      <c r="M18" s="40"/>
      <c r="N18" s="40"/>
      <c r="O18" s="39">
        <f>IF($A18="","",J18*L18)</f>
        <v>1200</v>
      </c>
      <c r="P18" s="39"/>
      <c r="Q18" s="39"/>
      <c r="S18" s="8">
        <v>123</v>
      </c>
      <c r="T18" s="8" t="s">
        <v>34</v>
      </c>
      <c r="U18" s="8">
        <v>100</v>
      </c>
    </row>
    <row r="19" spans="1:21" ht="20.100000000000001" customHeight="1">
      <c r="A19" s="11">
        <v>456</v>
      </c>
      <c r="B19" s="33" t="str">
        <f t="shared" ref="B19:B29" si="0">IF($A19="","",VLOOKUP(A19,$S$18:$U$46,2,0))</f>
        <v>AO-1043 ミニ四駆 2×72mm六角シャフト（10本）</v>
      </c>
      <c r="C19" s="34"/>
      <c r="D19" s="34"/>
      <c r="E19" s="34"/>
      <c r="F19" s="34"/>
      <c r="G19" s="34"/>
      <c r="H19" s="34"/>
      <c r="I19" s="35"/>
      <c r="J19" s="48">
        <v>5</v>
      </c>
      <c r="K19" s="49"/>
      <c r="L19" s="36">
        <f t="shared" ref="L19:L29" si="1">IF($A19="","",VLOOKUP(A19,$S$18:$U$46,3,0))</f>
        <v>259</v>
      </c>
      <c r="M19" s="37"/>
      <c r="N19" s="38"/>
      <c r="O19" s="30">
        <f t="shared" ref="O19:O29" si="2">IF($A19="","",J19*L19)</f>
        <v>1295</v>
      </c>
      <c r="P19" s="31"/>
      <c r="Q19" s="32"/>
      <c r="S19" s="6">
        <v>456</v>
      </c>
      <c r="T19" s="6" t="s">
        <v>35</v>
      </c>
      <c r="U19" s="6">
        <v>259</v>
      </c>
    </row>
    <row r="20" spans="1:21" ht="20.100000000000001" customHeight="1">
      <c r="A20" s="11">
        <v>789</v>
      </c>
      <c r="B20" s="33" t="str">
        <f t="shared" si="0"/>
        <v>AO-1041 ミニ四駆G-18ギヤ（黄10個）</v>
      </c>
      <c r="C20" s="34"/>
      <c r="D20" s="34"/>
      <c r="E20" s="34"/>
      <c r="F20" s="34"/>
      <c r="G20" s="34"/>
      <c r="H20" s="34"/>
      <c r="I20" s="35"/>
      <c r="J20" s="48">
        <v>41</v>
      </c>
      <c r="K20" s="49"/>
      <c r="L20" s="36">
        <f t="shared" si="1"/>
        <v>200</v>
      </c>
      <c r="M20" s="37"/>
      <c r="N20" s="38"/>
      <c r="O20" s="30">
        <f t="shared" si="2"/>
        <v>8200</v>
      </c>
      <c r="P20" s="31"/>
      <c r="Q20" s="32"/>
      <c r="S20" s="6">
        <v>789</v>
      </c>
      <c r="T20" s="6" t="s">
        <v>36</v>
      </c>
      <c r="U20" s="6">
        <v>200</v>
      </c>
    </row>
    <row r="21" spans="1:21" ht="20.100000000000001" customHeight="1">
      <c r="A21" s="11"/>
      <c r="B21" s="33" t="str">
        <f>IF($A21="","",VLOOKUP(A21,$S$18:$U$46,2,0))</f>
        <v/>
      </c>
      <c r="C21" s="34"/>
      <c r="D21" s="34"/>
      <c r="E21" s="34"/>
      <c r="F21" s="34"/>
      <c r="G21" s="34"/>
      <c r="H21" s="34"/>
      <c r="I21" s="35"/>
      <c r="J21" s="48"/>
      <c r="K21" s="49"/>
      <c r="L21" s="36" t="str">
        <f t="shared" si="1"/>
        <v/>
      </c>
      <c r="M21" s="37"/>
      <c r="N21" s="38"/>
      <c r="O21" s="30" t="str">
        <f t="shared" si="2"/>
        <v/>
      </c>
      <c r="P21" s="31"/>
      <c r="Q21" s="32"/>
      <c r="S21" s="6">
        <v>122</v>
      </c>
      <c r="T21" s="6" t="s">
        <v>37</v>
      </c>
      <c r="U21" s="6">
        <v>200</v>
      </c>
    </row>
    <row r="22" spans="1:21" ht="20.100000000000001" customHeight="1">
      <c r="A22" s="11"/>
      <c r="B22" s="33" t="str">
        <f t="shared" si="0"/>
        <v/>
      </c>
      <c r="C22" s="34"/>
      <c r="D22" s="34"/>
      <c r="E22" s="34"/>
      <c r="F22" s="34"/>
      <c r="G22" s="34"/>
      <c r="H22" s="34"/>
      <c r="I22" s="35"/>
      <c r="J22" s="48"/>
      <c r="K22" s="49"/>
      <c r="L22" s="36" t="str">
        <f t="shared" si="1"/>
        <v/>
      </c>
      <c r="M22" s="37"/>
      <c r="N22" s="38"/>
      <c r="O22" s="30" t="str">
        <f t="shared" si="2"/>
        <v/>
      </c>
      <c r="P22" s="31"/>
      <c r="Q22" s="32"/>
      <c r="S22" s="6">
        <v>455</v>
      </c>
      <c r="T22" s="6" t="s">
        <v>38</v>
      </c>
      <c r="U22" s="6">
        <v>400</v>
      </c>
    </row>
    <row r="23" spans="1:21" ht="20.100000000000001" customHeight="1">
      <c r="A23" s="11"/>
      <c r="B23" s="33" t="str">
        <f t="shared" si="0"/>
        <v/>
      </c>
      <c r="C23" s="34"/>
      <c r="D23" s="34"/>
      <c r="E23" s="34"/>
      <c r="F23" s="34"/>
      <c r="G23" s="34"/>
      <c r="H23" s="34"/>
      <c r="I23" s="35"/>
      <c r="J23" s="48"/>
      <c r="K23" s="49"/>
      <c r="L23" s="36" t="str">
        <f t="shared" si="1"/>
        <v/>
      </c>
      <c r="M23" s="37"/>
      <c r="N23" s="38"/>
      <c r="O23" s="30" t="str">
        <f t="shared" si="2"/>
        <v/>
      </c>
      <c r="P23" s="31"/>
      <c r="Q23" s="32"/>
      <c r="S23" s="6">
        <v>788</v>
      </c>
      <c r="T23" s="6" t="s">
        <v>39</v>
      </c>
      <c r="U23" s="6">
        <v>100</v>
      </c>
    </row>
    <row r="24" spans="1:21" ht="20.100000000000001" customHeight="1">
      <c r="A24" s="11"/>
      <c r="B24" s="33" t="str">
        <f t="shared" si="0"/>
        <v/>
      </c>
      <c r="C24" s="34"/>
      <c r="D24" s="34"/>
      <c r="E24" s="34"/>
      <c r="F24" s="34"/>
      <c r="G24" s="34"/>
      <c r="H24" s="34"/>
      <c r="I24" s="35"/>
      <c r="J24" s="48"/>
      <c r="K24" s="49"/>
      <c r="L24" s="36" t="str">
        <f t="shared" si="1"/>
        <v/>
      </c>
      <c r="M24" s="37"/>
      <c r="N24" s="38"/>
      <c r="O24" s="30" t="str">
        <f t="shared" si="2"/>
        <v/>
      </c>
      <c r="P24" s="31"/>
      <c r="Q24" s="32"/>
      <c r="S24" s="6">
        <v>133</v>
      </c>
      <c r="T24" s="6" t="s">
        <v>40</v>
      </c>
      <c r="U24" s="6">
        <v>419</v>
      </c>
    </row>
    <row r="25" spans="1:21" ht="20.100000000000001" customHeight="1">
      <c r="A25" s="11"/>
      <c r="B25" s="33" t="str">
        <f t="shared" si="0"/>
        <v/>
      </c>
      <c r="C25" s="34"/>
      <c r="D25" s="34"/>
      <c r="E25" s="34"/>
      <c r="F25" s="34"/>
      <c r="G25" s="34"/>
      <c r="H25" s="34"/>
      <c r="I25" s="35"/>
      <c r="J25" s="48"/>
      <c r="K25" s="49"/>
      <c r="L25" s="36" t="str">
        <f t="shared" si="1"/>
        <v/>
      </c>
      <c r="M25" s="37"/>
      <c r="N25" s="38"/>
      <c r="O25" s="30" t="str">
        <f t="shared" si="2"/>
        <v/>
      </c>
      <c r="P25" s="31"/>
      <c r="Q25" s="32"/>
      <c r="S25" s="6">
        <v>466</v>
      </c>
      <c r="T25" s="6" t="s">
        <v>41</v>
      </c>
      <c r="U25" s="6">
        <v>100</v>
      </c>
    </row>
    <row r="26" spans="1:21" ht="20.100000000000001" customHeight="1">
      <c r="A26" s="11"/>
      <c r="B26" s="33" t="str">
        <f t="shared" si="0"/>
        <v/>
      </c>
      <c r="C26" s="34"/>
      <c r="D26" s="34"/>
      <c r="E26" s="34"/>
      <c r="F26" s="34"/>
      <c r="G26" s="34"/>
      <c r="H26" s="34"/>
      <c r="I26" s="35"/>
      <c r="J26" s="48"/>
      <c r="K26" s="49"/>
      <c r="L26" s="36" t="str">
        <f t="shared" si="1"/>
        <v/>
      </c>
      <c r="M26" s="37"/>
      <c r="N26" s="38"/>
      <c r="O26" s="30" t="str">
        <f t="shared" si="2"/>
        <v/>
      </c>
      <c r="P26" s="31"/>
      <c r="Q26" s="32"/>
      <c r="S26" s="6">
        <v>799</v>
      </c>
      <c r="T26" s="6" t="s">
        <v>42</v>
      </c>
      <c r="U26" s="6">
        <v>180</v>
      </c>
    </row>
    <row r="27" spans="1:21" ht="20.100000000000001" customHeight="1">
      <c r="A27" s="11"/>
      <c r="B27" s="33" t="str">
        <f t="shared" si="0"/>
        <v/>
      </c>
      <c r="C27" s="34"/>
      <c r="D27" s="34"/>
      <c r="E27" s="34"/>
      <c r="F27" s="34"/>
      <c r="G27" s="34"/>
      <c r="H27" s="34"/>
      <c r="I27" s="35"/>
      <c r="J27" s="48"/>
      <c r="K27" s="49"/>
      <c r="L27" s="36" t="str">
        <f t="shared" si="1"/>
        <v/>
      </c>
      <c r="M27" s="37"/>
      <c r="N27" s="38"/>
      <c r="O27" s="30" t="str">
        <f t="shared" si="2"/>
        <v/>
      </c>
      <c r="P27" s="31"/>
      <c r="Q27" s="32"/>
      <c r="S27" s="6">
        <v>321</v>
      </c>
      <c r="T27" s="6" t="s">
        <v>43</v>
      </c>
      <c r="U27" s="6">
        <v>180</v>
      </c>
    </row>
    <row r="28" spans="1:21" ht="20.100000000000001" customHeight="1">
      <c r="A28" s="11"/>
      <c r="B28" s="33" t="str">
        <f t="shared" si="0"/>
        <v/>
      </c>
      <c r="C28" s="34"/>
      <c r="D28" s="34"/>
      <c r="E28" s="34"/>
      <c r="F28" s="34"/>
      <c r="G28" s="34"/>
      <c r="H28" s="34"/>
      <c r="I28" s="35"/>
      <c r="J28" s="48"/>
      <c r="K28" s="49"/>
      <c r="L28" s="36" t="str">
        <f t="shared" si="1"/>
        <v/>
      </c>
      <c r="M28" s="37"/>
      <c r="N28" s="38"/>
      <c r="O28" s="30" t="str">
        <f t="shared" si="2"/>
        <v/>
      </c>
      <c r="P28" s="31"/>
      <c r="Q28" s="32"/>
      <c r="S28" s="6">
        <v>654</v>
      </c>
      <c r="T28" s="6" t="s">
        <v>44</v>
      </c>
      <c r="U28" s="6">
        <v>200</v>
      </c>
    </row>
    <row r="29" spans="1:21" ht="20.100000000000001" customHeight="1">
      <c r="A29" s="12"/>
      <c r="B29" s="50" t="str">
        <f t="shared" si="0"/>
        <v/>
      </c>
      <c r="C29" s="51"/>
      <c r="D29" s="51"/>
      <c r="E29" s="51"/>
      <c r="F29" s="51"/>
      <c r="G29" s="51"/>
      <c r="H29" s="51"/>
      <c r="I29" s="52"/>
      <c r="J29" s="56"/>
      <c r="K29" s="57"/>
      <c r="L29" s="53" t="str">
        <f t="shared" si="1"/>
        <v/>
      </c>
      <c r="M29" s="54"/>
      <c r="N29" s="55"/>
      <c r="O29" s="67" t="str">
        <f t="shared" si="2"/>
        <v/>
      </c>
      <c r="P29" s="68"/>
      <c r="Q29" s="69"/>
      <c r="S29" s="6">
        <v>987</v>
      </c>
      <c r="T29" s="6" t="s">
        <v>45</v>
      </c>
      <c r="U29" s="6">
        <v>80</v>
      </c>
    </row>
    <row r="30" spans="1:21" ht="20.100000000000001" customHeight="1">
      <c r="M30" s="42" t="s">
        <v>13</v>
      </c>
      <c r="N30" s="42"/>
      <c r="O30" s="58">
        <f>SUM(O18:Q29)</f>
        <v>10695</v>
      </c>
      <c r="P30" s="59"/>
      <c r="Q30" s="60"/>
      <c r="S30" s="6">
        <v>872</v>
      </c>
      <c r="T30" s="6" t="s">
        <v>46</v>
      </c>
      <c r="U30" s="6">
        <v>219</v>
      </c>
    </row>
    <row r="31" spans="1:21" ht="20.100000000000001" customHeight="1">
      <c r="M31" s="42" t="s">
        <v>14</v>
      </c>
      <c r="N31" s="42"/>
      <c r="O31" s="61">
        <f>O30*0.08</f>
        <v>855.6</v>
      </c>
      <c r="P31" s="62"/>
      <c r="Q31" s="63"/>
      <c r="S31" s="6">
        <v>410</v>
      </c>
      <c r="T31" s="6" t="s">
        <v>47</v>
      </c>
      <c r="U31" s="6">
        <v>200</v>
      </c>
    </row>
    <row r="32" spans="1:21" ht="20.100000000000001" customHeight="1">
      <c r="M32" s="42" t="s">
        <v>15</v>
      </c>
      <c r="N32" s="42"/>
      <c r="O32" s="64">
        <f>SUM(O30:Q31)</f>
        <v>11550.6</v>
      </c>
      <c r="P32" s="65"/>
      <c r="Q32" s="66"/>
      <c r="S32" s="6">
        <v>751</v>
      </c>
      <c r="T32" s="6" t="s">
        <v>48</v>
      </c>
      <c r="U32" s="6">
        <v>100</v>
      </c>
    </row>
    <row r="33" spans="19:21" ht="20.100000000000001" customHeight="1">
      <c r="S33" s="6">
        <v>386</v>
      </c>
      <c r="T33" s="6" t="s">
        <v>49</v>
      </c>
      <c r="U33" s="6">
        <v>140</v>
      </c>
    </row>
    <row r="34" spans="19:21" ht="20.100000000000001" customHeight="1">
      <c r="S34" s="6">
        <v>203</v>
      </c>
      <c r="T34" s="6" t="s">
        <v>50</v>
      </c>
      <c r="U34" s="6">
        <v>300</v>
      </c>
    </row>
    <row r="35" spans="19:21" ht="20.100000000000001" customHeight="1">
      <c r="S35" s="6">
        <v>305</v>
      </c>
      <c r="T35" s="6" t="s">
        <v>51</v>
      </c>
      <c r="U35" s="6">
        <v>159</v>
      </c>
    </row>
    <row r="36" spans="19:21" ht="20.100000000000001" customHeight="1">
      <c r="S36" s="6">
        <v>332</v>
      </c>
      <c r="T36" s="6" t="s">
        <v>52</v>
      </c>
      <c r="U36" s="6">
        <v>100</v>
      </c>
    </row>
    <row r="37" spans="19:21" ht="20.100000000000001" customHeight="1">
      <c r="S37" s="6">
        <v>779</v>
      </c>
      <c r="T37" s="6" t="s">
        <v>53</v>
      </c>
      <c r="U37" s="6">
        <v>100</v>
      </c>
    </row>
    <row r="38" spans="19:21" ht="20.100000000000001" customHeight="1">
      <c r="S38" s="6">
        <v>626</v>
      </c>
      <c r="T38" s="6" t="s">
        <v>54</v>
      </c>
      <c r="U38" s="6">
        <v>180</v>
      </c>
    </row>
    <row r="39" spans="19:21" ht="20.100000000000001" customHeight="1">
      <c r="S39" s="6">
        <v>425</v>
      </c>
      <c r="T39" s="6" t="s">
        <v>55</v>
      </c>
      <c r="U39" s="6">
        <v>159</v>
      </c>
    </row>
    <row r="40" spans="19:21" ht="20.100000000000001" customHeight="1">
      <c r="S40" s="6">
        <v>555</v>
      </c>
      <c r="T40" s="6" t="s">
        <v>56</v>
      </c>
      <c r="U40" s="6">
        <v>200</v>
      </c>
    </row>
    <row r="41" spans="19:21" ht="20.100000000000001" customHeight="1">
      <c r="S41" s="6">
        <v>899</v>
      </c>
      <c r="T41" s="6" t="s">
        <v>57</v>
      </c>
      <c r="U41" s="6">
        <v>780</v>
      </c>
    </row>
    <row r="42" spans="19:21" ht="20.100000000000001" customHeight="1">
      <c r="S42" s="6">
        <v>965</v>
      </c>
      <c r="T42" s="6" t="s">
        <v>58</v>
      </c>
      <c r="U42" s="6">
        <v>159</v>
      </c>
    </row>
    <row r="43" spans="19:21" ht="20.100000000000001" customHeight="1">
      <c r="S43" s="6">
        <v>722</v>
      </c>
      <c r="T43" s="6" t="s">
        <v>59</v>
      </c>
      <c r="U43" s="6">
        <v>300</v>
      </c>
    </row>
    <row r="44" spans="19:21" ht="20.100000000000001" customHeight="1">
      <c r="S44" s="6">
        <v>548</v>
      </c>
      <c r="T44" s="6" t="s">
        <v>60</v>
      </c>
      <c r="U44" s="6">
        <v>780</v>
      </c>
    </row>
    <row r="45" spans="19:21" ht="20.100000000000001" customHeight="1">
      <c r="S45" s="6">
        <v>865</v>
      </c>
      <c r="T45" s="6" t="s">
        <v>61</v>
      </c>
      <c r="U45" s="6">
        <v>780</v>
      </c>
    </row>
    <row r="46" spans="19:21" ht="20.100000000000001" customHeight="1">
      <c r="S46" s="7">
        <v>747</v>
      </c>
      <c r="T46" s="7" t="s">
        <v>62</v>
      </c>
      <c r="U46" s="7">
        <v>200</v>
      </c>
    </row>
  </sheetData>
  <mergeCells count="89">
    <mergeCell ref="L4:M4"/>
    <mergeCell ref="N4:Q4"/>
    <mergeCell ref="A1:Q1"/>
    <mergeCell ref="A3:G3"/>
    <mergeCell ref="H3:I3"/>
    <mergeCell ref="L3:M3"/>
    <mergeCell ref="N3:Q3"/>
    <mergeCell ref="A11:B11"/>
    <mergeCell ref="C11:I11"/>
    <mergeCell ref="K11:L11"/>
    <mergeCell ref="M11:Q11"/>
    <mergeCell ref="A6:B6"/>
    <mergeCell ref="C6:I6"/>
    <mergeCell ref="K6:Q6"/>
    <mergeCell ref="B7:J7"/>
    <mergeCell ref="K7:Q7"/>
    <mergeCell ref="K8:Q8"/>
    <mergeCell ref="K9:Q9"/>
    <mergeCell ref="A10:B10"/>
    <mergeCell ref="C10:I10"/>
    <mergeCell ref="K10:L10"/>
    <mergeCell ref="M10:Q10"/>
    <mergeCell ref="A12:B12"/>
    <mergeCell ref="C12:I12"/>
    <mergeCell ref="K12:L12"/>
    <mergeCell ref="M12:Q12"/>
    <mergeCell ref="K13:L13"/>
    <mergeCell ref="M13:Q13"/>
    <mergeCell ref="B19:I19"/>
    <mergeCell ref="J19:K19"/>
    <mergeCell ref="L19:N19"/>
    <mergeCell ref="O19:Q19"/>
    <mergeCell ref="A15:C15"/>
    <mergeCell ref="D15:G15"/>
    <mergeCell ref="H15:I15"/>
    <mergeCell ref="B17:I17"/>
    <mergeCell ref="J17:K17"/>
    <mergeCell ref="L17:N17"/>
    <mergeCell ref="O17:Q17"/>
    <mergeCell ref="B18:I18"/>
    <mergeCell ref="J18:K18"/>
    <mergeCell ref="L18:N18"/>
    <mergeCell ref="O18:Q18"/>
    <mergeCell ref="B20:I20"/>
    <mergeCell ref="J20:K20"/>
    <mergeCell ref="L20:N20"/>
    <mergeCell ref="O20:Q20"/>
    <mergeCell ref="B21:I21"/>
    <mergeCell ref="J21:K21"/>
    <mergeCell ref="L21:N21"/>
    <mergeCell ref="O21:Q21"/>
    <mergeCell ref="B22:I22"/>
    <mergeCell ref="J22:K22"/>
    <mergeCell ref="L22:N22"/>
    <mergeCell ref="O22:Q22"/>
    <mergeCell ref="B23:I23"/>
    <mergeCell ref="J23:K23"/>
    <mergeCell ref="L23:N23"/>
    <mergeCell ref="O23:Q23"/>
    <mergeCell ref="B24:I24"/>
    <mergeCell ref="J24:K24"/>
    <mergeCell ref="L24:N24"/>
    <mergeCell ref="O24:Q24"/>
    <mergeCell ref="B25:I25"/>
    <mergeCell ref="J25:K25"/>
    <mergeCell ref="L25:N25"/>
    <mergeCell ref="O25:Q25"/>
    <mergeCell ref="B26:I26"/>
    <mergeCell ref="J26:K26"/>
    <mergeCell ref="L26:N26"/>
    <mergeCell ref="O26:Q26"/>
    <mergeCell ref="B27:I27"/>
    <mergeCell ref="J27:K27"/>
    <mergeCell ref="L27:N27"/>
    <mergeCell ref="O27:Q27"/>
    <mergeCell ref="B28:I28"/>
    <mergeCell ref="J28:K28"/>
    <mergeCell ref="L28:N28"/>
    <mergeCell ref="O28:Q28"/>
    <mergeCell ref="B29:I29"/>
    <mergeCell ref="J29:K29"/>
    <mergeCell ref="L29:N29"/>
    <mergeCell ref="O29:Q29"/>
    <mergeCell ref="M30:N30"/>
    <mergeCell ref="O30:Q30"/>
    <mergeCell ref="M31:N31"/>
    <mergeCell ref="O31:Q31"/>
    <mergeCell ref="M32:N32"/>
    <mergeCell ref="O32:Q32"/>
  </mergeCells>
  <phoneticPr fontId="12"/>
  <hyperlinks>
    <hyperlink ref="M12" r:id="rId1" xr:uid="{A6B28B3B-FCF6-48EF-8F53-3EF2B505AE9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完成版</vt:lpstr>
      <vt:lpstr>完成版!Print_Area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2019-05-02T22:24:20Z</dcterms:modified>
  <cp:category/>
</cp:coreProperties>
</file>